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0" sheetId="1" r:id="rId1"/>
  </sheets>
  <definedNames>
    <definedName name="_xlnm._FilterDatabase" localSheetId="0" hidden="1">'Cuadro 10'!#REF!</definedName>
    <definedName name="_xlnm.Print_Area" localSheetId="0">'Cuadro 10'!$A$1:$H$694</definedName>
    <definedName name="_xlnm.Print_Titles" localSheetId="0">'Cuadro 10'!$1:$3</definedName>
  </definedNames>
  <calcPr calcId="152511"/>
</workbook>
</file>

<file path=xl/calcChain.xml><?xml version="1.0" encoding="utf-8"?>
<calcChain xmlns="http://schemas.openxmlformats.org/spreadsheetml/2006/main">
  <c r="B688" i="1" l="1"/>
  <c r="H688" i="1"/>
  <c r="G688" i="1"/>
  <c r="F688" i="1"/>
  <c r="E688" i="1"/>
  <c r="D688" i="1"/>
  <c r="C688" i="1"/>
  <c r="H685" i="1"/>
  <c r="G685" i="1"/>
  <c r="F685" i="1"/>
  <c r="E685" i="1"/>
  <c r="D685" i="1"/>
  <c r="C685" i="1"/>
  <c r="H682" i="1"/>
  <c r="G682" i="1"/>
  <c r="F682" i="1"/>
  <c r="E682" i="1"/>
  <c r="D682" i="1"/>
  <c r="C682" i="1"/>
  <c r="H671" i="1"/>
  <c r="G671" i="1"/>
  <c r="F671" i="1"/>
  <c r="E671" i="1"/>
  <c r="D671" i="1"/>
  <c r="C671" i="1"/>
  <c r="H667" i="1"/>
  <c r="G667" i="1"/>
  <c r="F667" i="1"/>
  <c r="E667" i="1"/>
  <c r="D667" i="1"/>
  <c r="C667" i="1"/>
  <c r="H658" i="1"/>
  <c r="G658" i="1"/>
  <c r="F658" i="1"/>
  <c r="E658" i="1"/>
  <c r="D658" i="1"/>
  <c r="C658" i="1"/>
  <c r="C652" i="1"/>
  <c r="H652" i="1"/>
  <c r="G652" i="1"/>
  <c r="F652" i="1"/>
  <c r="E652" i="1"/>
  <c r="D652" i="1"/>
  <c r="D647" i="1" s="1"/>
  <c r="H648" i="1"/>
  <c r="G648" i="1"/>
  <c r="F648" i="1"/>
  <c r="E648" i="1"/>
  <c r="D648" i="1"/>
  <c r="C648" i="1"/>
  <c r="H647" i="1"/>
  <c r="H644" i="1"/>
  <c r="G644" i="1"/>
  <c r="F644" i="1"/>
  <c r="E644" i="1"/>
  <c r="D644" i="1"/>
  <c r="C644" i="1"/>
  <c r="H640" i="1"/>
  <c r="G640" i="1"/>
  <c r="F640" i="1"/>
  <c r="E640" i="1"/>
  <c r="D640" i="1"/>
  <c r="C640" i="1"/>
  <c r="C639" i="1"/>
  <c r="H635" i="1"/>
  <c r="C635" i="1"/>
  <c r="H628" i="1"/>
  <c r="D628" i="1"/>
  <c r="B417" i="1"/>
  <c r="C647" i="1" l="1"/>
  <c r="G647" i="1"/>
  <c r="F647" i="1"/>
  <c r="E647" i="1"/>
  <c r="G639" i="1"/>
  <c r="E639" i="1"/>
  <c r="D639" i="1"/>
  <c r="H639" i="1"/>
  <c r="F639" i="1"/>
  <c r="H634" i="1"/>
  <c r="G635" i="1"/>
  <c r="F635" i="1"/>
  <c r="E635" i="1"/>
  <c r="E634" i="1" s="1"/>
  <c r="D635" i="1"/>
  <c r="D634" i="1" s="1"/>
  <c r="F634" i="1"/>
  <c r="C634" i="1"/>
  <c r="G634" i="1"/>
  <c r="H525" i="1"/>
  <c r="C628" i="1"/>
  <c r="B628" i="1" s="1"/>
  <c r="G628" i="1"/>
  <c r="F628" i="1"/>
  <c r="E628" i="1"/>
  <c r="H616" i="1"/>
  <c r="G616" i="1"/>
  <c r="F616" i="1"/>
  <c r="E616" i="1"/>
  <c r="D616" i="1"/>
  <c r="C616" i="1"/>
  <c r="H599" i="1"/>
  <c r="G599" i="1"/>
  <c r="F599" i="1"/>
  <c r="E599" i="1"/>
  <c r="D599" i="1"/>
  <c r="B599" i="1" s="1"/>
  <c r="C599" i="1"/>
  <c r="H592" i="1"/>
  <c r="G592" i="1"/>
  <c r="F592" i="1"/>
  <c r="E592" i="1"/>
  <c r="D592" i="1"/>
  <c r="C592" i="1"/>
  <c r="B592" i="1"/>
  <c r="H586" i="1"/>
  <c r="G586" i="1"/>
  <c r="F586" i="1"/>
  <c r="E586" i="1"/>
  <c r="D586" i="1"/>
  <c r="C586" i="1"/>
  <c r="H581" i="1"/>
  <c r="G581" i="1"/>
  <c r="F581" i="1"/>
  <c r="E581" i="1"/>
  <c r="D581" i="1"/>
  <c r="B581" i="1"/>
  <c r="C581" i="1"/>
  <c r="H574" i="1"/>
  <c r="G574" i="1"/>
  <c r="F574" i="1"/>
  <c r="E574" i="1"/>
  <c r="D574" i="1"/>
  <c r="C574" i="1"/>
  <c r="B574" i="1"/>
  <c r="H561" i="1"/>
  <c r="G561" i="1"/>
  <c r="F561" i="1"/>
  <c r="E561" i="1"/>
  <c r="D561" i="1"/>
  <c r="C561" i="1"/>
  <c r="H553" i="1"/>
  <c r="G553" i="1"/>
  <c r="F553" i="1"/>
  <c r="E553" i="1"/>
  <c r="D553" i="1"/>
  <c r="C553" i="1"/>
  <c r="H544" i="1"/>
  <c r="G544" i="1"/>
  <c r="F544" i="1"/>
  <c r="E544" i="1"/>
  <c r="D544" i="1"/>
  <c r="B544" i="1" s="1"/>
  <c r="C544" i="1"/>
  <c r="C531" i="1"/>
  <c r="H531" i="1"/>
  <c r="G531" i="1"/>
  <c r="F531" i="1"/>
  <c r="E531" i="1"/>
  <c r="D531" i="1"/>
  <c r="B531" i="1" s="1"/>
  <c r="C525" i="1"/>
  <c r="C524" i="1" s="1"/>
  <c r="G525" i="1"/>
  <c r="F525" i="1"/>
  <c r="E525" i="1"/>
  <c r="D525" i="1"/>
  <c r="E460" i="1"/>
  <c r="H514" i="1"/>
  <c r="G514" i="1"/>
  <c r="F514" i="1"/>
  <c r="E514" i="1"/>
  <c r="D514" i="1"/>
  <c r="C514" i="1"/>
  <c r="H495" i="1"/>
  <c r="G495" i="1"/>
  <c r="F495" i="1"/>
  <c r="E495" i="1"/>
  <c r="D495" i="1"/>
  <c r="C495" i="1"/>
  <c r="B495" i="1" s="1"/>
  <c r="H485" i="1"/>
  <c r="G485" i="1"/>
  <c r="F485" i="1"/>
  <c r="E485" i="1"/>
  <c r="D485" i="1"/>
  <c r="C485" i="1"/>
  <c r="H471" i="1"/>
  <c r="G471" i="1"/>
  <c r="F471" i="1"/>
  <c r="F460" i="1" s="1"/>
  <c r="E471" i="1"/>
  <c r="D471" i="1"/>
  <c r="C471" i="1"/>
  <c r="H461" i="1"/>
  <c r="H460" i="1" s="1"/>
  <c r="G461" i="1"/>
  <c r="G460" i="1" s="1"/>
  <c r="F461" i="1"/>
  <c r="E461" i="1"/>
  <c r="D461" i="1"/>
  <c r="D460" i="1" s="1"/>
  <c r="C461" i="1"/>
  <c r="C460" i="1" s="1"/>
  <c r="H458" i="1"/>
  <c r="G458" i="1"/>
  <c r="F458" i="1"/>
  <c r="E458" i="1"/>
  <c r="D458" i="1"/>
  <c r="C458" i="1"/>
  <c r="H448" i="1"/>
  <c r="G448" i="1"/>
  <c r="F448" i="1"/>
  <c r="E448" i="1"/>
  <c r="D448" i="1"/>
  <c r="C448" i="1"/>
  <c r="B448" i="1" s="1"/>
  <c r="H428" i="1"/>
  <c r="G428" i="1"/>
  <c r="F428" i="1"/>
  <c r="E428" i="1"/>
  <c r="D428" i="1"/>
  <c r="C428" i="1"/>
  <c r="H424" i="1"/>
  <c r="G424" i="1"/>
  <c r="F424" i="1"/>
  <c r="E424" i="1"/>
  <c r="D424" i="1"/>
  <c r="C424" i="1"/>
  <c r="B424" i="1" s="1"/>
  <c r="H416" i="1"/>
  <c r="G416" i="1"/>
  <c r="F416" i="1"/>
  <c r="E416" i="1"/>
  <c r="D416" i="1"/>
  <c r="C416" i="1"/>
  <c r="B416" i="1" s="1"/>
  <c r="H411" i="1"/>
  <c r="G411" i="1"/>
  <c r="F411" i="1"/>
  <c r="E411" i="1"/>
  <c r="D411" i="1"/>
  <c r="C411" i="1"/>
  <c r="H398" i="1"/>
  <c r="G398" i="1"/>
  <c r="F398" i="1"/>
  <c r="E398" i="1"/>
  <c r="D398" i="1"/>
  <c r="C398" i="1"/>
  <c r="H392" i="1"/>
  <c r="G392" i="1"/>
  <c r="F392" i="1"/>
  <c r="E392" i="1"/>
  <c r="D392" i="1"/>
  <c r="C392" i="1"/>
  <c r="H386" i="1"/>
  <c r="G386" i="1"/>
  <c r="F386" i="1"/>
  <c r="E386" i="1"/>
  <c r="D386" i="1"/>
  <c r="C386" i="1"/>
  <c r="H374" i="1"/>
  <c r="G374" i="1"/>
  <c r="F374" i="1"/>
  <c r="E374" i="1"/>
  <c r="D374" i="1"/>
  <c r="C374" i="1"/>
  <c r="B374" i="1" s="1"/>
  <c r="H358" i="1"/>
  <c r="G358" i="1"/>
  <c r="F358" i="1"/>
  <c r="E358" i="1"/>
  <c r="D358" i="1"/>
  <c r="C358" i="1"/>
  <c r="H333" i="1"/>
  <c r="G333" i="1"/>
  <c r="F333" i="1"/>
  <c r="E333" i="1"/>
  <c r="D333" i="1"/>
  <c r="C333" i="1"/>
  <c r="B333" i="1" s="1"/>
  <c r="H322" i="1"/>
  <c r="G322" i="1"/>
  <c r="F322" i="1"/>
  <c r="E322" i="1"/>
  <c r="D322" i="1"/>
  <c r="C322" i="1"/>
  <c r="H306" i="1"/>
  <c r="G306" i="1"/>
  <c r="F306" i="1"/>
  <c r="E306" i="1"/>
  <c r="D306" i="1"/>
  <c r="C306" i="1"/>
  <c r="H298" i="1"/>
  <c r="G298" i="1"/>
  <c r="F298" i="1"/>
  <c r="E298" i="1"/>
  <c r="D298" i="1"/>
  <c r="C298" i="1"/>
  <c r="H289" i="1"/>
  <c r="G289" i="1"/>
  <c r="F289" i="1"/>
  <c r="E289" i="1"/>
  <c r="D289" i="1"/>
  <c r="C289" i="1"/>
  <c r="B289" i="1" s="1"/>
  <c r="H279" i="1"/>
  <c r="C279" i="1"/>
  <c r="G279" i="1"/>
  <c r="G264" i="1" s="1"/>
  <c r="F279" i="1"/>
  <c r="E279" i="1"/>
  <c r="D279" i="1"/>
  <c r="H271" i="1"/>
  <c r="G271" i="1"/>
  <c r="F271" i="1"/>
  <c r="E271" i="1"/>
  <c r="D271" i="1"/>
  <c r="D264" i="1" s="1"/>
  <c r="C271" i="1"/>
  <c r="C264" i="1" s="1"/>
  <c r="H265" i="1"/>
  <c r="G265" i="1"/>
  <c r="F265" i="1"/>
  <c r="E265" i="1"/>
  <c r="D265" i="1"/>
  <c r="C265" i="1"/>
  <c r="H264" i="1"/>
  <c r="H256" i="1"/>
  <c r="H246" i="1"/>
  <c r="H235" i="1"/>
  <c r="G256" i="1"/>
  <c r="F256" i="1"/>
  <c r="F234" i="1" s="1"/>
  <c r="E256" i="1"/>
  <c r="D256" i="1"/>
  <c r="C256" i="1"/>
  <c r="G246" i="1"/>
  <c r="F246" i="1"/>
  <c r="E246" i="1"/>
  <c r="D246" i="1"/>
  <c r="C246" i="1"/>
  <c r="G235" i="1"/>
  <c r="G234" i="1" s="1"/>
  <c r="F235" i="1"/>
  <c r="E235" i="1"/>
  <c r="D235" i="1"/>
  <c r="C235" i="1"/>
  <c r="C234" i="1" s="1"/>
  <c r="H227" i="1"/>
  <c r="G227" i="1"/>
  <c r="F227" i="1"/>
  <c r="E227" i="1"/>
  <c r="D227" i="1"/>
  <c r="B227" i="1" s="1"/>
  <c r="C227" i="1"/>
  <c r="H222" i="1"/>
  <c r="G222" i="1"/>
  <c r="F222" i="1"/>
  <c r="E222" i="1"/>
  <c r="D222" i="1"/>
  <c r="C222" i="1"/>
  <c r="B222" i="1" s="1"/>
  <c r="H217" i="1"/>
  <c r="G217" i="1"/>
  <c r="F217" i="1"/>
  <c r="E217" i="1"/>
  <c r="D217" i="1"/>
  <c r="C217" i="1"/>
  <c r="B217" i="1" s="1"/>
  <c r="H210" i="1"/>
  <c r="G210" i="1"/>
  <c r="F210" i="1"/>
  <c r="E210" i="1"/>
  <c r="D210" i="1"/>
  <c r="B210" i="1" s="1"/>
  <c r="C210" i="1"/>
  <c r="H201" i="1"/>
  <c r="H205" i="1"/>
  <c r="G205" i="1"/>
  <c r="F205" i="1"/>
  <c r="E205" i="1"/>
  <c r="D205" i="1"/>
  <c r="H143" i="1"/>
  <c r="C205" i="1"/>
  <c r="C201" i="1"/>
  <c r="G201" i="1"/>
  <c r="F201" i="1"/>
  <c r="E201" i="1"/>
  <c r="D201" i="1"/>
  <c r="H193" i="1"/>
  <c r="G193" i="1"/>
  <c r="F193" i="1"/>
  <c r="E193" i="1"/>
  <c r="D193" i="1"/>
  <c r="C193" i="1"/>
  <c r="B193" i="1" s="1"/>
  <c r="H170" i="1"/>
  <c r="H181" i="1"/>
  <c r="G181" i="1"/>
  <c r="F181" i="1"/>
  <c r="E181" i="1"/>
  <c r="D181" i="1"/>
  <c r="C181" i="1"/>
  <c r="G170" i="1"/>
  <c r="F170" i="1"/>
  <c r="E170" i="1"/>
  <c r="D170" i="1"/>
  <c r="C170" i="1"/>
  <c r="B170" i="1" s="1"/>
  <c r="H166" i="1"/>
  <c r="G166" i="1"/>
  <c r="F166" i="1"/>
  <c r="E166" i="1"/>
  <c r="D166" i="1"/>
  <c r="B166" i="1" s="1"/>
  <c r="C166" i="1"/>
  <c r="C159" i="1"/>
  <c r="H159" i="1"/>
  <c r="G159" i="1"/>
  <c r="F159" i="1"/>
  <c r="E159" i="1"/>
  <c r="D159" i="1"/>
  <c r="H151" i="1"/>
  <c r="G151" i="1"/>
  <c r="F151" i="1"/>
  <c r="E151" i="1"/>
  <c r="D151" i="1"/>
  <c r="C151" i="1"/>
  <c r="G143" i="1"/>
  <c r="B151" i="1"/>
  <c r="H144" i="1"/>
  <c r="G144" i="1"/>
  <c r="F144" i="1"/>
  <c r="E144" i="1"/>
  <c r="D144" i="1"/>
  <c r="C144" i="1"/>
  <c r="H139" i="1"/>
  <c r="G139" i="1"/>
  <c r="F139" i="1"/>
  <c r="E139" i="1"/>
  <c r="D139" i="1"/>
  <c r="C139" i="1"/>
  <c r="H132" i="1"/>
  <c r="G132" i="1"/>
  <c r="G97" i="1" s="1"/>
  <c r="F132" i="1"/>
  <c r="E132" i="1"/>
  <c r="D132" i="1"/>
  <c r="C132" i="1"/>
  <c r="H126" i="1"/>
  <c r="G126" i="1"/>
  <c r="F126" i="1"/>
  <c r="E126" i="1"/>
  <c r="D126" i="1"/>
  <c r="C126" i="1"/>
  <c r="H120" i="1"/>
  <c r="H97" i="1" s="1"/>
  <c r="G120" i="1"/>
  <c r="F120" i="1"/>
  <c r="E120" i="1"/>
  <c r="D120" i="1"/>
  <c r="C120" i="1"/>
  <c r="H112" i="1"/>
  <c r="G112" i="1"/>
  <c r="F112" i="1"/>
  <c r="E112" i="1"/>
  <c r="D112" i="1"/>
  <c r="C112" i="1"/>
  <c r="C98" i="1"/>
  <c r="C97" i="1" s="1"/>
  <c r="H80" i="1"/>
  <c r="C80" i="1"/>
  <c r="D97" i="1"/>
  <c r="B139" i="1"/>
  <c r="B691" i="1"/>
  <c r="B690" i="1"/>
  <c r="B689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8" i="1"/>
  <c r="B637" i="1"/>
  <c r="B636" i="1"/>
  <c r="B635" i="1"/>
  <c r="B633" i="1"/>
  <c r="B632" i="1"/>
  <c r="B631" i="1"/>
  <c r="B630" i="1"/>
  <c r="B629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8" i="1"/>
  <c r="B597" i="1"/>
  <c r="B596" i="1"/>
  <c r="B595" i="1"/>
  <c r="B594" i="1"/>
  <c r="B593" i="1"/>
  <c r="B591" i="1"/>
  <c r="B590" i="1"/>
  <c r="B589" i="1"/>
  <c r="B588" i="1"/>
  <c r="B587" i="1"/>
  <c r="B585" i="1"/>
  <c r="B584" i="1"/>
  <c r="B583" i="1"/>
  <c r="B582" i="1"/>
  <c r="B580" i="1"/>
  <c r="B579" i="1"/>
  <c r="B578" i="1"/>
  <c r="B577" i="1"/>
  <c r="B576" i="1"/>
  <c r="B575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0" i="1"/>
  <c r="B529" i="1"/>
  <c r="B528" i="1"/>
  <c r="B527" i="1"/>
  <c r="B526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4" i="1"/>
  <c r="B493" i="1"/>
  <c r="B492" i="1"/>
  <c r="B491" i="1"/>
  <c r="B490" i="1"/>
  <c r="B489" i="1"/>
  <c r="B488" i="1"/>
  <c r="B487" i="1"/>
  <c r="B486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59" i="1"/>
  <c r="B458" i="1"/>
  <c r="B457" i="1"/>
  <c r="B456" i="1"/>
  <c r="B455" i="1"/>
  <c r="B454" i="1"/>
  <c r="B453" i="1"/>
  <c r="B452" i="1"/>
  <c r="B451" i="1"/>
  <c r="B450" i="1"/>
  <c r="B449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3" i="1"/>
  <c r="B422" i="1"/>
  <c r="B421" i="1"/>
  <c r="B420" i="1"/>
  <c r="B419" i="1"/>
  <c r="B418" i="1"/>
  <c r="B415" i="1"/>
  <c r="B414" i="1"/>
  <c r="B413" i="1"/>
  <c r="B412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5" i="1"/>
  <c r="B384" i="1"/>
  <c r="B383" i="1"/>
  <c r="B382" i="1"/>
  <c r="B381" i="1"/>
  <c r="B380" i="1"/>
  <c r="B379" i="1"/>
  <c r="B378" i="1"/>
  <c r="B377" i="1"/>
  <c r="B376" i="1"/>
  <c r="B375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2" i="1"/>
  <c r="B331" i="1"/>
  <c r="B330" i="1"/>
  <c r="B329" i="1"/>
  <c r="B328" i="1"/>
  <c r="B327" i="1"/>
  <c r="B326" i="1"/>
  <c r="B325" i="1"/>
  <c r="B324" i="1"/>
  <c r="B323" i="1"/>
  <c r="B322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3" i="1"/>
  <c r="B232" i="1"/>
  <c r="B231" i="1"/>
  <c r="B230" i="1"/>
  <c r="B229" i="1"/>
  <c r="B228" i="1"/>
  <c r="B226" i="1"/>
  <c r="B225" i="1"/>
  <c r="B224" i="1"/>
  <c r="B223" i="1"/>
  <c r="B221" i="1"/>
  <c r="B220" i="1"/>
  <c r="B219" i="1"/>
  <c r="B218" i="1"/>
  <c r="B216" i="1"/>
  <c r="B215" i="1"/>
  <c r="B214" i="1"/>
  <c r="B213" i="1"/>
  <c r="B212" i="1"/>
  <c r="B211" i="1"/>
  <c r="B209" i="1"/>
  <c r="B208" i="1"/>
  <c r="B207" i="1"/>
  <c r="B206" i="1"/>
  <c r="B204" i="1"/>
  <c r="B203" i="1"/>
  <c r="B202" i="1"/>
  <c r="B200" i="1"/>
  <c r="B199" i="1"/>
  <c r="B198" i="1"/>
  <c r="B197" i="1"/>
  <c r="B196" i="1"/>
  <c r="B195" i="1"/>
  <c r="B194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69" i="1"/>
  <c r="B168" i="1"/>
  <c r="B167" i="1"/>
  <c r="B165" i="1"/>
  <c r="B164" i="1"/>
  <c r="B163" i="1"/>
  <c r="B162" i="1"/>
  <c r="B161" i="1"/>
  <c r="B160" i="1"/>
  <c r="B159" i="1" s="1"/>
  <c r="B158" i="1"/>
  <c r="B157" i="1"/>
  <c r="B156" i="1"/>
  <c r="B155" i="1"/>
  <c r="B154" i="1"/>
  <c r="B153" i="1"/>
  <c r="B152" i="1"/>
  <c r="B150" i="1"/>
  <c r="B149" i="1"/>
  <c r="B148" i="1"/>
  <c r="B147" i="1"/>
  <c r="B146" i="1"/>
  <c r="B145" i="1"/>
  <c r="B144" i="1"/>
  <c r="B142" i="1"/>
  <c r="B141" i="1"/>
  <c r="B140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78" i="1"/>
  <c r="B77" i="1"/>
  <c r="B76" i="1"/>
  <c r="B75" i="1"/>
  <c r="B73" i="1"/>
  <c r="B72" i="1"/>
  <c r="B71" i="1"/>
  <c r="B70" i="1"/>
  <c r="B69" i="1"/>
  <c r="B68" i="1"/>
  <c r="B67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6" i="1"/>
  <c r="B35" i="1"/>
  <c r="B34" i="1"/>
  <c r="B33" i="1"/>
  <c r="B32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H98" i="1"/>
  <c r="G98" i="1"/>
  <c r="F98" i="1"/>
  <c r="E98" i="1"/>
  <c r="D98" i="1"/>
  <c r="G80" i="1"/>
  <c r="F80" i="1"/>
  <c r="E80" i="1"/>
  <c r="D80" i="1"/>
  <c r="B80" i="1" s="1"/>
  <c r="H74" i="1"/>
  <c r="G74" i="1"/>
  <c r="F74" i="1"/>
  <c r="E74" i="1"/>
  <c r="D74" i="1"/>
  <c r="C74" i="1"/>
  <c r="B74" i="1" s="1"/>
  <c r="H66" i="1"/>
  <c r="G66" i="1"/>
  <c r="F66" i="1"/>
  <c r="E66" i="1"/>
  <c r="D66" i="1"/>
  <c r="C66" i="1"/>
  <c r="B66" i="1" s="1"/>
  <c r="H47" i="1"/>
  <c r="G47" i="1"/>
  <c r="F47" i="1"/>
  <c r="E47" i="1"/>
  <c r="D47" i="1"/>
  <c r="C47" i="1"/>
  <c r="H38" i="1"/>
  <c r="H37" i="1" s="1"/>
  <c r="G38" i="1"/>
  <c r="F38" i="1"/>
  <c r="F37" i="1" s="1"/>
  <c r="E38" i="1"/>
  <c r="D38" i="1"/>
  <c r="C38" i="1"/>
  <c r="B38" i="1" s="1"/>
  <c r="F12" i="1"/>
  <c r="H30" i="1"/>
  <c r="G30" i="1"/>
  <c r="F30" i="1"/>
  <c r="E30" i="1"/>
  <c r="D30" i="1"/>
  <c r="B30" i="1" s="1"/>
  <c r="C30" i="1"/>
  <c r="H26" i="1"/>
  <c r="G26" i="1"/>
  <c r="F26" i="1"/>
  <c r="F5" i="1" s="1"/>
  <c r="E26" i="1"/>
  <c r="D26" i="1"/>
  <c r="C26" i="1"/>
  <c r="H12" i="1"/>
  <c r="G12" i="1"/>
  <c r="G5" i="1" s="1"/>
  <c r="E12" i="1"/>
  <c r="D12" i="1"/>
  <c r="C12" i="1"/>
  <c r="B12" i="1" s="1"/>
  <c r="H6" i="1"/>
  <c r="H5" i="1" s="1"/>
  <c r="G6" i="1"/>
  <c r="F6" i="1"/>
  <c r="E6" i="1"/>
  <c r="E5" i="1" s="1"/>
  <c r="D6" i="1"/>
  <c r="D5" i="1" s="1"/>
  <c r="C6" i="1"/>
  <c r="B235" i="1" l="1"/>
  <c r="B525" i="1"/>
  <c r="C37" i="1"/>
  <c r="D234" i="1"/>
  <c r="B234" i="1" s="1"/>
  <c r="C143" i="1"/>
  <c r="C5" i="1"/>
  <c r="B5" i="1" s="1"/>
  <c r="D37" i="1"/>
  <c r="B98" i="1"/>
  <c r="B201" i="1"/>
  <c r="D321" i="1"/>
  <c r="H321" i="1"/>
  <c r="B586" i="1"/>
  <c r="B411" i="1"/>
  <c r="B639" i="1"/>
  <c r="B634" i="1"/>
  <c r="H524" i="1"/>
  <c r="F524" i="1"/>
  <c r="E524" i="1"/>
  <c r="G524" i="1"/>
  <c r="D524" i="1"/>
  <c r="B485" i="1"/>
  <c r="B460" i="1"/>
  <c r="B461" i="1"/>
  <c r="G321" i="1"/>
  <c r="B386" i="1"/>
  <c r="F321" i="1"/>
  <c r="C321" i="1"/>
  <c r="E321" i="1"/>
  <c r="B264" i="1"/>
  <c r="E264" i="1"/>
  <c r="F264" i="1"/>
  <c r="H234" i="1"/>
  <c r="E234" i="1"/>
  <c r="B205" i="1"/>
  <c r="F143" i="1"/>
  <c r="D143" i="1"/>
  <c r="E143" i="1"/>
  <c r="F97" i="1"/>
  <c r="E97" i="1"/>
  <c r="B97" i="1"/>
  <c r="G37" i="1"/>
  <c r="E37" i="1"/>
  <c r="B321" i="1" l="1"/>
  <c r="B37" i="1"/>
  <c r="B524" i="1"/>
  <c r="G4" i="1"/>
  <c r="C4" i="1"/>
  <c r="F4" i="1"/>
  <c r="B143" i="1"/>
  <c r="B4" i="1" s="1"/>
  <c r="D4" i="1"/>
  <c r="E4" i="1"/>
  <c r="H4" i="1"/>
</calcChain>
</file>

<file path=xl/sharedStrings.xml><?xml version="1.0" encoding="utf-8"?>
<sst xmlns="http://schemas.openxmlformats.org/spreadsheetml/2006/main" count="2443" uniqueCount="659">
  <si>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</si>
  <si>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</si>
  <si>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</si>
  <si>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</si>
  <si>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</si>
  <si>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</si>
  <si>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</si>
  <si>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</si>
  <si>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</si>
  <si>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</si>
  <si>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</si>
  <si>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</si>
  <si>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</si>
  <si>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</si>
  <si>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</si>
  <si>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</si>
  <si>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</si>
  <si>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</si>
  <si>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</si>
  <si>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</si>
  <si>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</si>
  <si>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</si>
  <si>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</si>
  <si>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</si>
  <si>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</si>
  <si>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</si>
  <si>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</si>
  <si>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</si>
  <si>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</si>
  <si>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</si>
  <si>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</si>
  <si>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</si>
  <si>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</si>
  <si>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</si>
  <si>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30</t>
  </si>
  <si>
    <t xml:space="preserve">      Finca 60</t>
  </si>
  <si>
    <t xml:space="preserve">      Finca 4</t>
  </si>
  <si>
    <t xml:space="preserve">      Finca 51</t>
  </si>
  <si>
    <t xml:space="preserve">      Finca 66</t>
  </si>
  <si>
    <t xml:space="preserve">   Chiriquí Grande</t>
  </si>
  <si>
    <t xml:space="preserve">      Miramar</t>
  </si>
  <si>
    <t xml:space="preserve">      Punta Robalo</t>
  </si>
  <si>
    <t xml:space="preserve">      Rambala</t>
  </si>
  <si>
    <t xml:space="preserve">      Barrio Francés</t>
  </si>
  <si>
    <t xml:space="preserve">      Barriada Guaymí</t>
  </si>
  <si>
    <t xml:space="preserve">      Valle de Agua Arriba</t>
  </si>
  <si>
    <t xml:space="preserve">      Bajo Culubre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</si>
  <si>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</si>
  <si>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</si>
  <si>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</si>
  <si>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</si>
  <si>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</si>
  <si>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</si>
  <si>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</si>
  <si>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</si>
  <si>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</si>
  <si>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</si>
  <si>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</si>
  <si>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</si>
  <si>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</si>
  <si>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</si>
  <si>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</si>
  <si>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</si>
  <si>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</si>
  <si>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</si>
  <si>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</si>
  <si>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</si>
  <si>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</si>
  <si>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</si>
  <si>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</si>
  <si>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</si>
  <si>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</si>
  <si>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</si>
  <si>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</si>
  <si>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</si>
  <si>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</si>
  <si>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</si>
  <si>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</si>
  <si>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</si>
  <si>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</si>
  <si>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</si>
  <si>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</si>
  <si>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</si>
  <si>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</si>
  <si>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</si>
  <si>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</si>
  <si>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</si>
  <si>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</si>
  <si>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</si>
  <si>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</si>
  <si>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</si>
  <si>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</si>
  <si>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</si>
  <si>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</si>
  <si>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</si>
  <si>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</si>
  <si>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</si>
  <si>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</si>
  <si>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</si>
  <si>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</si>
  <si>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</si>
  <si>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</si>
  <si>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</si>
  <si>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</si>
  <si>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</si>
  <si>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</si>
  <si>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</si>
  <si>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</si>
  <si>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</si>
  <si>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</si>
  <si>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</si>
  <si>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</si>
  <si>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</si>
  <si>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</si>
  <si>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</si>
  <si>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</si>
  <si>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</si>
  <si>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</si>
  <si>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</si>
  <si>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</si>
  <si>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</si>
  <si>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</si>
  <si>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</si>
  <si>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</si>
  <si>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</si>
  <si>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</si>
  <si>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</si>
  <si>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</si>
  <si>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</si>
  <si>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</si>
  <si>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</si>
  <si>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</si>
  <si>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</si>
  <si>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</si>
  <si>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</si>
  <si>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</si>
  <si>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</si>
  <si>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</si>
  <si>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</si>
  <si>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</si>
  <si>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</si>
  <si>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</si>
  <si>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</si>
  <si>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</si>
  <si>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</si>
  <si>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</si>
  <si>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Santo Tomás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</si>
  <si>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</si>
  <si>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</si>
  <si>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</si>
  <si>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</si>
  <si>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</si>
  <si>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</si>
  <si>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</si>
  <si>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</si>
  <si>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Guabal</t>
  </si>
  <si>
    <t xml:space="preserve">      Guayabal</t>
  </si>
  <si>
    <t xml:space="preserve">      Paraíso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</si>
  <si>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</si>
  <si>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</si>
  <si>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</si>
  <si>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</si>
  <si>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Jaramillo</t>
  </si>
  <si>
    <t xml:space="preserve">   Bugaba</t>
  </si>
  <si>
    <t xml:space="preserve">      Bugaba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</si>
  <si>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</si>
  <si>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</si>
  <si>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</si>
  <si>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</si>
  <si>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</si>
  <si>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</si>
  <si>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</si>
  <si>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</si>
  <si>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</si>
  <si>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</si>
  <si>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</si>
  <si>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</si>
  <si>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</si>
  <si>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</si>
  <si>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</si>
  <si>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</si>
  <si>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</si>
  <si>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</si>
  <si>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</si>
  <si>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</si>
  <si>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</si>
  <si>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</si>
  <si>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</si>
  <si>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</si>
  <si>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</si>
  <si>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</si>
  <si>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</si>
  <si>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</si>
  <si>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</si>
  <si>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Santa Lucía</t>
  </si>
  <si>
    <t xml:space="preserve">   Renacimiento</t>
  </si>
  <si>
    <t xml:space="preserve">      Breñón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</si>
  <si>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</si>
  <si>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</si>
  <si>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</si>
  <si>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</si>
  <si>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</si>
  <si>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Lajas Adentro</t>
  </si>
  <si>
    <t xml:space="preserve">      San Félix</t>
  </si>
  <si>
    <t xml:space="preserve">   San Lorenzo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</si>
  <si>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</si>
  <si>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</si>
  <si>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</si>
  <si>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</si>
  <si>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</si>
  <si>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Lajas de Tolé</t>
  </si>
  <si>
    <t xml:space="preserve">      Potrero de Caña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</si>
  <si>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</si>
  <si>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</si>
  <si>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</si>
  <si>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</si>
  <si>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</si>
  <si>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</si>
  <si>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</si>
  <si>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</si>
  <si>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</si>
  <si>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</si>
  <si>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</si>
  <si>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</si>
  <si>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</si>
  <si>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</si>
  <si>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</si>
  <si>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</si>
  <si>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</si>
  <si>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</si>
  <si>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</si>
  <si>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</si>
  <si>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</si>
  <si>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</si>
  <si>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</si>
  <si>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</si>
  <si>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</si>
  <si>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</si>
  <si>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</si>
  <si>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</si>
  <si>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</si>
  <si>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</si>
  <si>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</si>
  <si>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</si>
  <si>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</si>
  <si>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</si>
  <si>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</si>
  <si>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</si>
  <si>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</si>
  <si>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</si>
  <si>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</si>
  <si>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</si>
  <si>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</si>
  <si>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</si>
  <si>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</si>
  <si>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</si>
  <si>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</si>
  <si>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</si>
  <si>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</si>
  <si>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</si>
  <si>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</si>
  <si>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</si>
  <si>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</si>
  <si>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</si>
  <si>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</si>
  <si>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</si>
  <si>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</si>
  <si>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</si>
  <si>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</si>
  <si>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</si>
  <si>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</si>
  <si>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</si>
  <si>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</si>
  <si>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</si>
  <si>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</si>
  <si>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</si>
  <si>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</si>
  <si>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</si>
  <si>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</si>
  <si>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</si>
  <si>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</si>
  <si>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</si>
  <si>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</si>
  <si>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</si>
  <si>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</si>
  <si>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</si>
  <si>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</si>
  <si>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</si>
  <si>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</si>
  <si>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</si>
  <si>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</si>
  <si>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</si>
  <si>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</si>
  <si>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</si>
  <si>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</si>
  <si>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</si>
  <si>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</si>
  <si>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</si>
  <si>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</si>
  <si>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</si>
  <si>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</si>
  <si>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</si>
  <si>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</si>
  <si>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</si>
  <si>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</si>
  <si>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</si>
  <si>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</si>
  <si>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</si>
  <si>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</si>
  <si>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</si>
  <si>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</si>
  <si>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</si>
  <si>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</si>
  <si>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</si>
  <si>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</si>
  <si>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</si>
  <si>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</si>
  <si>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</si>
  <si>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</si>
  <si>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</si>
  <si>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</si>
  <si>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</si>
  <si>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</si>
  <si>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</si>
  <si>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</si>
  <si>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</si>
  <si>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</si>
  <si>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</si>
  <si>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</si>
  <si>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</si>
  <si>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</si>
  <si>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</si>
  <si>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</si>
  <si>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</si>
  <si>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</si>
  <si>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</si>
  <si>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</si>
  <si>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</si>
  <si>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</si>
  <si>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</si>
  <si>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</si>
  <si>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</si>
  <si>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</si>
  <si>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</si>
  <si>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</si>
  <si>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</si>
  <si>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</si>
  <si>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</si>
  <si>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</si>
  <si>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</si>
  <si>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</si>
  <si>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</si>
  <si>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</si>
  <si>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</si>
  <si>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</si>
  <si>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</si>
  <si>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</si>
  <si>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</si>
  <si>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</si>
  <si>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</si>
  <si>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</si>
  <si>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</si>
  <si>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</si>
  <si>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</si>
  <si>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</si>
  <si>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</si>
  <si>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</si>
  <si>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</si>
  <si>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</si>
  <si>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</si>
  <si>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</si>
  <si>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</si>
  <si>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</si>
  <si>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</si>
  <si>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San Felipe</t>
  </si>
  <si>
    <t xml:space="preserve">      Betania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</si>
  <si>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</si>
  <si>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</si>
  <si>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</si>
  <si>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</si>
  <si>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</si>
  <si>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</si>
  <si>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</si>
  <si>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</si>
  <si>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</si>
  <si>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</si>
  <si>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</si>
  <si>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</si>
  <si>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</si>
  <si>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</si>
  <si>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</si>
  <si>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</si>
  <si>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</si>
  <si>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</si>
  <si>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</si>
  <si>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</si>
  <si>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</si>
  <si>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</si>
  <si>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</si>
  <si>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</si>
  <si>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</si>
  <si>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</si>
  <si>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</si>
  <si>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</si>
  <si>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</si>
  <si>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</si>
  <si>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</si>
  <si>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</si>
  <si>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</si>
  <si>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</si>
  <si>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</si>
  <si>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</si>
  <si>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</si>
  <si>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</si>
  <si>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</si>
  <si>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</si>
  <si>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</si>
  <si>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</si>
  <si>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</si>
  <si>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</si>
  <si>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</si>
  <si>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</si>
  <si>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</si>
  <si>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</si>
  <si>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</si>
  <si>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</si>
  <si>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</si>
  <si>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</si>
  <si>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</si>
  <si>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</si>
  <si>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</si>
  <si>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</si>
  <si>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</si>
  <si>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</si>
  <si>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</si>
  <si>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</si>
  <si>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</si>
  <si>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</si>
  <si>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</si>
  <si>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</si>
  <si>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</si>
  <si>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</si>
  <si>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</si>
  <si>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</si>
  <si>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</si>
  <si>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</si>
  <si>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</si>
  <si>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</si>
  <si>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</si>
  <si>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</si>
  <si>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</si>
  <si>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</si>
  <si>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</si>
  <si>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</si>
  <si>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</si>
  <si>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</si>
  <si>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</si>
  <si>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</si>
  <si>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</si>
  <si>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</si>
  <si>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</si>
  <si>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</si>
  <si>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</si>
  <si>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</si>
  <si>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</si>
  <si>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</si>
  <si>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</si>
  <si>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</si>
  <si>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</si>
  <si>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</si>
  <si>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</si>
  <si>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</si>
  <si>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</si>
  <si>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</si>
  <si>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</si>
  <si>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</si>
  <si>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</si>
  <si>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</si>
  <si>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</si>
  <si>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</si>
  <si>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</si>
  <si>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</si>
  <si>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</si>
  <si>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</si>
  <si>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</si>
  <si>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</si>
  <si>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</si>
  <si>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</si>
  <si>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</si>
  <si>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</si>
  <si>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</si>
  <si>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</si>
  <si>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</si>
  <si>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</si>
  <si>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</si>
  <si>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</si>
  <si>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</si>
  <si>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</si>
  <si>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</si>
  <si>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</si>
  <si>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</si>
  <si>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</si>
  <si>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</si>
  <si>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</si>
  <si>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</si>
  <si>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</si>
  <si>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</si>
  <si>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</si>
  <si>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</si>
  <si>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</si>
  <si>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</si>
  <si>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</si>
  <si>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</si>
  <si>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</si>
  <si>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</si>
  <si>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</si>
  <si>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</si>
  <si>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</si>
  <si>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</si>
  <si>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</si>
  <si>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</si>
  <si>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</si>
  <si>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</si>
  <si>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</si>
  <si>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</si>
  <si>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</si>
  <si>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</si>
  <si>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</si>
  <si>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</si>
  <si>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</si>
  <si>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</si>
  <si>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</si>
  <si>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</si>
  <si>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</si>
  <si>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</si>
  <si>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</si>
  <si>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</si>
  <si>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</si>
  <si>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</si>
  <si>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</si>
  <si>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</si>
  <si>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Cerro Banco</t>
  </si>
  <si>
    <t xml:space="preserve">      Niba</t>
  </si>
  <si>
    <t xml:space="preserve">   Mironó</t>
  </si>
  <si>
    <t xml:space="preserve">      Hato Corotú</t>
  </si>
  <si>
    <t xml:space="preserve">      Hato Culantro</t>
  </si>
  <si>
    <t xml:space="preserve">      Hato Jobo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</si>
  <si>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</si>
  <si>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</si>
  <si>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</si>
  <si>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</si>
  <si>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</si>
  <si>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Sitio Prado</t>
  </si>
  <si>
    <t xml:space="preserve">      Dikeri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</si>
  <si>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</si>
  <si>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</si>
  <si>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</si>
  <si>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</si>
  <si>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Lajero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</si>
  <si>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</si>
  <si>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</si>
  <si>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</si>
  <si>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</si>
  <si>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</si>
  <si>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</si>
  <si>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</si>
  <si>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</si>
  <si>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</si>
  <si>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</si>
  <si>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Mününi</t>
  </si>
  <si>
    <t xml:space="preserve">   Jirondai</t>
  </si>
  <si>
    <t xml:space="preserve">      Bürí</t>
  </si>
  <si>
    <t xml:space="preserve">      Tuwai</t>
  </si>
  <si>
    <t xml:space="preserve">      Valle Bonito</t>
  </si>
  <si>
    <t xml:space="preserve">      Alto Bilingüe</t>
  </si>
  <si>
    <t xml:space="preserve">      El Piro No.2</t>
  </si>
  <si>
    <t>-   Cantidad nula o cero.</t>
  </si>
  <si>
    <t>Cuadro 10.  EXPLOTACIONES, NÚMERO DE PLANTAS, SUPERFICIE Y COSECHA DE ACHIOTE EN LA REPÚBLICA, SEGÚN PROVINCIA, COMARCA INDÍGENA, DISTRITO Y CORREGIMIENTO: AÑO AGRÍCOLA 2023/24</t>
  </si>
  <si>
    <t xml:space="preserve">      Santa Catalina o Calovébora</t>
  </si>
  <si>
    <t>0.00   Cuando la cantidad es menor a la mitad de unidad o fracción decimal adoptada, para la expresión del dato.</t>
  </si>
  <si>
    <t xml:space="preserve">   Almirante</t>
  </si>
  <si>
    <t>Panamá Oeste</t>
  </si>
  <si>
    <t xml:space="preserve">      Bocas del Toro (cabecera)</t>
  </si>
  <si>
    <t xml:space="preserve">      Changuinola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</si>
  <si>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</si>
  <si>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</si>
  <si>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</si>
  <si>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</si>
  <si>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</si>
  <si>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</si>
  <si>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</si>
  <si>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</si>
  <si>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</si>
  <si>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</si>
  <si>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</si>
  <si>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</si>
  <si>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</si>
  <si>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</si>
  <si>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</si>
  <si>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</si>
  <si>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</si>
  <si>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</si>
  <si>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</si>
  <si>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</si>
  <si>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</si>
  <si>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</si>
  <si>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</si>
  <si>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</si>
  <si>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</si>
  <si>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</si>
  <si>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</si>
  <si>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</si>
  <si>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</si>
  <si>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</si>
  <si>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</si>
  <si>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</si>
  <si>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</si>
  <si>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</si>
  <si>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</si>
  <si>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</si>
  <si>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</si>
  <si>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</si>
  <si>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</si>
  <si>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</si>
  <si>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</si>
  <si>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</si>
  <si>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</si>
  <si>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</si>
  <si>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</si>
  <si>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</si>
  <si>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</si>
  <si>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</si>
  <si>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</si>
  <si>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</si>
  <si>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</si>
  <si>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</si>
  <si>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</si>
  <si>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</si>
  <si>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</si>
  <si>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</si>
  <si>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</si>
  <si>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</si>
  <si>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</si>
  <si>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</si>
  <si>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</si>
  <si>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</si>
  <si>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</si>
  <si>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</si>
  <si>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Gatú o Gatucito</t>
  </si>
  <si>
    <t xml:space="preserve">      Coclé del Norte</t>
  </si>
  <si>
    <t xml:space="preserve">      Aserrío de Gariché</t>
  </si>
  <si>
    <t>NOTA: Las provincias, comarcas indígenas, distritos y corregimientos que no registraron aportación, no fueron incluidos en el cuadro.</t>
  </si>
  <si>
    <t>Explotaciones</t>
  </si>
  <si>
    <t>TOTAL</t>
  </si>
  <si>
    <t>Superficie total 
(En hectáreas)</t>
  </si>
  <si>
    <t>Cosecha (En libras)</t>
  </si>
  <si>
    <t xml:space="preserve">      Chepo (cabecera)</t>
  </si>
  <si>
    <t xml:space="preserve">      Comarca Kuna de Madungandí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</si>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</sst>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6" fillId="3" borderId="5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right" vertical="center" wrapText="1"/>
    </xf>
    <xf numFmtId="166" fontId="4" fillId="2" borderId="1" xfId="1" applyNumberFormat="1" applyFont="1" applyFill="1" applyBorder="1" applyAlignment="1">
      <alignment horizontal="right" vertical="center" wrapText="1"/>
    </xf>
    <xf numFmtId="166" fontId="5" fillId="2" borderId="12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166" fontId="4" fillId="2" borderId="6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5" fontId="5" fillId="2" borderId="8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>
      <alignment horizontal="righ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2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4"/>
  <sheetViews>
    <sheetView showGridLines="0"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" style="1" customWidth="1"/>
    <col min="2" max="8" width="10.5703125" style="1" customWidth="1"/>
    <col min="9" max="16384" width="9.140625" style="1"/>
  </cols>
  <sheetData>
    <row r="1" spans="1:15" ht="60" customHeight="1" x14ac:dyDescent="0.2">
      <c r="A1" s="30" t="s">
        <v>577</v>
      </c>
      <c r="B1" s="30"/>
      <c r="C1" s="30"/>
      <c r="D1" s="30"/>
      <c r="E1" s="30"/>
      <c r="F1" s="30"/>
      <c r="G1" s="30"/>
      <c r="H1" s="30"/>
    </row>
    <row r="2" spans="1:15" ht="30" customHeight="1" x14ac:dyDescent="0.2">
      <c r="A2" s="28" t="s">
        <v>0</v>
      </c>
      <c r="B2" s="31" t="s">
        <v>652</v>
      </c>
      <c r="C2" s="31"/>
      <c r="D2" s="31"/>
      <c r="E2" s="31" t="s">
        <v>18</v>
      </c>
      <c r="F2" s="31"/>
      <c r="G2" s="31" t="s">
        <v>654</v>
      </c>
      <c r="H2" s="33" t="s">
        <v>655</v>
      </c>
    </row>
    <row r="3" spans="1:15" ht="39.950000000000003" customHeight="1" x14ac:dyDescent="0.2">
      <c r="A3" s="29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32"/>
      <c r="H3" s="28"/>
    </row>
    <row r="4" spans="1:15" ht="21" customHeight="1" x14ac:dyDescent="0.2">
      <c r="A4" s="6" t="s">
        <v>653</v>
      </c>
      <c r="B4" s="10">
        <f t="shared" ref="B4:H4" si="0">B5+B37+B97+B143+B234+B264+B321+B410+B460+B524+B634+B639+B647</f>
        <v>23759</v>
      </c>
      <c r="C4" s="10">
        <f t="shared" si="0"/>
        <v>1161</v>
      </c>
      <c r="D4" s="10">
        <f t="shared" si="0"/>
        <v>22598</v>
      </c>
      <c r="E4" s="10">
        <f t="shared" si="0"/>
        <v>205491.99999999994</v>
      </c>
      <c r="F4" s="10">
        <f t="shared" si="0"/>
        <v>142789.00000000003</v>
      </c>
      <c r="G4" s="15">
        <f t="shared" si="0"/>
        <v>282.05947783099998</v>
      </c>
      <c r="H4" s="11">
        <f t="shared" si="0"/>
        <v>491751.98000000004</v>
      </c>
      <c r="I4" s="24"/>
      <c r="J4" s="25"/>
      <c r="K4" s="25"/>
      <c r="L4" s="25"/>
      <c r="M4" s="25"/>
      <c r="N4" s="25"/>
      <c r="O4" s="25"/>
    </row>
    <row r="5" spans="1:15" ht="21" customHeight="1" x14ac:dyDescent="0.2">
      <c r="A5" s="8" t="s">
        <v>8</v>
      </c>
      <c r="B5" s="4">
        <f>SUM(C5:D5)</f>
        <v>77</v>
      </c>
      <c r="C5" s="4">
        <f t="shared" ref="C5:H5" si="1">C6+C12+C26+C30</f>
        <v>6</v>
      </c>
      <c r="D5" s="4">
        <f t="shared" si="1"/>
        <v>71</v>
      </c>
      <c r="E5" s="4">
        <f t="shared" si="1"/>
        <v>418</v>
      </c>
      <c r="F5" s="4">
        <f t="shared" si="1"/>
        <v>270</v>
      </c>
      <c r="G5" s="16">
        <f t="shared" si="1"/>
        <v>0.54534365500000004</v>
      </c>
      <c r="H5" s="12">
        <f t="shared" si="1"/>
        <v>638.68999999999994</v>
      </c>
      <c r="I5" s="7" t="s">
        <v>19</v>
      </c>
    </row>
    <row r="6" spans="1:15" ht="21" customHeight="1" x14ac:dyDescent="0.2">
      <c r="A6" s="8" t="s">
        <v>21</v>
      </c>
      <c r="B6" s="4">
        <f t="shared" ref="B6:B69" si="2">SUM(C6:D6)</f>
        <v>8</v>
      </c>
      <c r="C6" s="4">
        <f t="shared" ref="C6:H6" si="3">SUM(C7:C11)</f>
        <v>0</v>
      </c>
      <c r="D6" s="4">
        <f t="shared" si="3"/>
        <v>8</v>
      </c>
      <c r="E6" s="4">
        <f t="shared" si="3"/>
        <v>26</v>
      </c>
      <c r="F6" s="4">
        <f t="shared" si="3"/>
        <v>16</v>
      </c>
      <c r="G6" s="16">
        <f t="shared" si="3"/>
        <v>3.1164021E-2</v>
      </c>
      <c r="H6" s="12">
        <f t="shared" si="3"/>
        <v>46.37</v>
      </c>
      <c r="I6" s="7" t="s">
        <v>19</v>
      </c>
      <c r="J6" s="7" t="s">
        <v>20</v>
      </c>
    </row>
    <row r="7" spans="1:15" ht="15" customHeight="1" x14ac:dyDescent="0.2">
      <c r="A7" s="8" t="s">
        <v>582</v>
      </c>
      <c r="B7" s="3">
        <f t="shared" si="2"/>
        <v>1</v>
      </c>
      <c r="C7" s="3" t="s">
        <v>17</v>
      </c>
      <c r="D7" s="3">
        <v>1</v>
      </c>
      <c r="E7" s="3">
        <v>2</v>
      </c>
      <c r="F7" s="3">
        <v>2</v>
      </c>
      <c r="G7" s="17">
        <v>2.645503E-3</v>
      </c>
      <c r="H7" s="13">
        <v>3.5999999999999996</v>
      </c>
      <c r="I7" s="7" t="s">
        <v>19</v>
      </c>
      <c r="J7" s="7" t="s">
        <v>20</v>
      </c>
    </row>
    <row r="8" spans="1:15" ht="15" customHeight="1" x14ac:dyDescent="0.2">
      <c r="A8" s="8" t="s">
        <v>22</v>
      </c>
      <c r="B8" s="3">
        <f t="shared" si="2"/>
        <v>3</v>
      </c>
      <c r="C8" s="3" t="s">
        <v>17</v>
      </c>
      <c r="D8" s="3">
        <v>3</v>
      </c>
      <c r="E8" s="3">
        <v>13.000000000000002</v>
      </c>
      <c r="F8" s="3">
        <v>3</v>
      </c>
      <c r="G8" s="17">
        <v>1.3968253999999999E-2</v>
      </c>
      <c r="H8" s="13">
        <v>8.9699999999999989</v>
      </c>
      <c r="I8" s="7" t="s">
        <v>19</v>
      </c>
      <c r="J8" s="7" t="s">
        <v>20</v>
      </c>
    </row>
    <row r="9" spans="1:15" ht="15" customHeight="1" x14ac:dyDescent="0.2">
      <c r="A9" s="8" t="s">
        <v>23</v>
      </c>
      <c r="B9" s="3">
        <f t="shared" si="2"/>
        <v>1</v>
      </c>
      <c r="C9" s="3" t="s">
        <v>17</v>
      </c>
      <c r="D9" s="3">
        <v>1</v>
      </c>
      <c r="E9" s="3">
        <v>3</v>
      </c>
      <c r="F9" s="3">
        <v>3</v>
      </c>
      <c r="G9" s="17">
        <v>3.9682540000000001E-3</v>
      </c>
      <c r="H9" s="13">
        <v>14.399999999999999</v>
      </c>
      <c r="I9" s="7" t="s">
        <v>19</v>
      </c>
      <c r="J9" s="7" t="s">
        <v>20</v>
      </c>
    </row>
    <row r="10" spans="1:15" ht="15" customHeight="1" x14ac:dyDescent="0.2">
      <c r="A10" s="8" t="s">
        <v>24</v>
      </c>
      <c r="B10" s="3">
        <f t="shared" si="2"/>
        <v>1</v>
      </c>
      <c r="C10" s="3" t="s">
        <v>17</v>
      </c>
      <c r="D10" s="3">
        <v>1</v>
      </c>
      <c r="E10" s="3">
        <v>1</v>
      </c>
      <c r="F10" s="3">
        <v>1</v>
      </c>
      <c r="G10" s="17">
        <v>1.322751E-3</v>
      </c>
      <c r="H10" s="13">
        <v>1.5</v>
      </c>
      <c r="I10" s="7" t="s">
        <v>19</v>
      </c>
      <c r="J10" s="7" t="s">
        <v>20</v>
      </c>
    </row>
    <row r="11" spans="1:15" ht="15" customHeight="1" x14ac:dyDescent="0.2">
      <c r="A11" s="8" t="s">
        <v>25</v>
      </c>
      <c r="B11" s="3">
        <f t="shared" si="2"/>
        <v>2</v>
      </c>
      <c r="C11" s="3" t="s">
        <v>17</v>
      </c>
      <c r="D11" s="3">
        <v>2</v>
      </c>
      <c r="E11" s="3">
        <v>7</v>
      </c>
      <c r="F11" s="3">
        <v>7</v>
      </c>
      <c r="G11" s="17">
        <v>9.2592589999999989E-3</v>
      </c>
      <c r="H11" s="13">
        <v>17.899999999999999</v>
      </c>
      <c r="I11" s="7" t="s">
        <v>19</v>
      </c>
      <c r="J11" s="7" t="s">
        <v>20</v>
      </c>
    </row>
    <row r="12" spans="1:15" ht="21" customHeight="1" x14ac:dyDescent="0.2">
      <c r="A12" s="8" t="s">
        <v>26</v>
      </c>
      <c r="B12" s="4">
        <f t="shared" si="2"/>
        <v>50</v>
      </c>
      <c r="C12" s="4">
        <f t="shared" ref="C12:H12" si="4">SUM(C13:C25)</f>
        <v>4</v>
      </c>
      <c r="D12" s="4">
        <f t="shared" si="4"/>
        <v>46</v>
      </c>
      <c r="E12" s="4">
        <f t="shared" si="4"/>
        <v>284</v>
      </c>
      <c r="F12" s="4">
        <f>SUM(F13:F25)</f>
        <v>202</v>
      </c>
      <c r="G12" s="16">
        <f t="shared" si="4"/>
        <v>0.37391508400000006</v>
      </c>
      <c r="H12" s="12">
        <f t="shared" si="4"/>
        <v>440.13999999999993</v>
      </c>
      <c r="I12" s="7" t="s">
        <v>19</v>
      </c>
      <c r="J12" s="7" t="s">
        <v>20</v>
      </c>
    </row>
    <row r="13" spans="1:15" ht="15" customHeight="1" x14ac:dyDescent="0.2">
      <c r="A13" s="8" t="s">
        <v>583</v>
      </c>
      <c r="B13" s="3">
        <f t="shared" si="2"/>
        <v>1</v>
      </c>
      <c r="C13" s="3" t="s">
        <v>17</v>
      </c>
      <c r="D13" s="3">
        <v>1</v>
      </c>
      <c r="E13" s="3">
        <v>3</v>
      </c>
      <c r="F13" s="3">
        <v>3</v>
      </c>
      <c r="G13" s="17">
        <v>3.9682540000000001E-3</v>
      </c>
      <c r="H13" s="13">
        <v>8</v>
      </c>
      <c r="I13" s="7" t="s">
        <v>19</v>
      </c>
      <c r="J13" s="7" t="s">
        <v>20</v>
      </c>
    </row>
    <row r="14" spans="1:15" ht="15" customHeight="1" x14ac:dyDescent="0.2">
      <c r="A14" s="8" t="s">
        <v>27</v>
      </c>
      <c r="B14" s="3">
        <f t="shared" si="2"/>
        <v>5</v>
      </c>
      <c r="C14" s="3" t="s">
        <v>17</v>
      </c>
      <c r="D14" s="3">
        <v>5</v>
      </c>
      <c r="E14" s="3">
        <v>13</v>
      </c>
      <c r="F14" s="3">
        <v>10</v>
      </c>
      <c r="G14" s="17">
        <v>1.6613756E-2</v>
      </c>
      <c r="H14" s="13">
        <v>27.599999999999998</v>
      </c>
      <c r="I14" s="7" t="s">
        <v>19</v>
      </c>
      <c r="J14" s="7" t="s">
        <v>20</v>
      </c>
    </row>
    <row r="15" spans="1:15" ht="15" customHeight="1" x14ac:dyDescent="0.2">
      <c r="A15" s="8" t="s">
        <v>28</v>
      </c>
      <c r="B15" s="3">
        <f t="shared" si="2"/>
        <v>13</v>
      </c>
      <c r="C15" s="3">
        <v>2</v>
      </c>
      <c r="D15" s="3">
        <v>11</v>
      </c>
      <c r="E15" s="3">
        <v>92</v>
      </c>
      <c r="F15" s="3">
        <v>25.999999999999996</v>
      </c>
      <c r="G15" s="17">
        <v>0.11910052899999998</v>
      </c>
      <c r="H15" s="13">
        <v>49.659999999999989</v>
      </c>
      <c r="I15" s="7" t="s">
        <v>19</v>
      </c>
      <c r="J15" s="7" t="s">
        <v>20</v>
      </c>
    </row>
    <row r="16" spans="1:15" ht="15" customHeight="1" x14ac:dyDescent="0.2">
      <c r="A16" s="8" t="s">
        <v>29</v>
      </c>
      <c r="B16" s="3">
        <f t="shared" si="2"/>
        <v>3</v>
      </c>
      <c r="C16" s="3" t="s">
        <v>17</v>
      </c>
      <c r="D16" s="3">
        <v>3</v>
      </c>
      <c r="E16" s="3">
        <v>3</v>
      </c>
      <c r="F16" s="3">
        <v>2</v>
      </c>
      <c r="G16" s="17">
        <v>3.9682529999999997E-3</v>
      </c>
      <c r="H16" s="13">
        <v>7.9399999999999995</v>
      </c>
      <c r="I16" s="7" t="s">
        <v>19</v>
      </c>
      <c r="J16" s="7" t="s">
        <v>20</v>
      </c>
    </row>
    <row r="17" spans="1:10" ht="15" customHeight="1" x14ac:dyDescent="0.2">
      <c r="A17" s="8" t="s">
        <v>30</v>
      </c>
      <c r="B17" s="3">
        <f t="shared" si="2"/>
        <v>1</v>
      </c>
      <c r="C17" s="3" t="s">
        <v>17</v>
      </c>
      <c r="D17" s="3">
        <v>1</v>
      </c>
      <c r="E17" s="3">
        <v>15</v>
      </c>
      <c r="F17" s="3">
        <v>15</v>
      </c>
      <c r="G17" s="17">
        <v>0.02</v>
      </c>
      <c r="H17" s="13">
        <v>25</v>
      </c>
      <c r="I17" s="7" t="s">
        <v>19</v>
      </c>
      <c r="J17" s="7" t="s">
        <v>20</v>
      </c>
    </row>
    <row r="18" spans="1:10" ht="15" customHeight="1" x14ac:dyDescent="0.2">
      <c r="A18" s="8" t="s">
        <v>31</v>
      </c>
      <c r="B18" s="3">
        <f t="shared" si="2"/>
        <v>1</v>
      </c>
      <c r="C18" s="3" t="s">
        <v>17</v>
      </c>
      <c r="D18" s="3">
        <v>1</v>
      </c>
      <c r="E18" s="3">
        <v>6</v>
      </c>
      <c r="F18" s="3">
        <v>6</v>
      </c>
      <c r="G18" s="17">
        <v>7.9365080000000001E-3</v>
      </c>
      <c r="H18" s="13" t="s">
        <v>17</v>
      </c>
      <c r="I18" s="7" t="s">
        <v>19</v>
      </c>
      <c r="J18" s="7" t="s">
        <v>20</v>
      </c>
    </row>
    <row r="19" spans="1:10" ht="15" customHeight="1" x14ac:dyDescent="0.2">
      <c r="A19" s="8" t="s">
        <v>32</v>
      </c>
      <c r="B19" s="3">
        <f t="shared" si="2"/>
        <v>1</v>
      </c>
      <c r="C19" s="3" t="s">
        <v>17</v>
      </c>
      <c r="D19" s="3">
        <v>1</v>
      </c>
      <c r="E19" s="3">
        <v>1</v>
      </c>
      <c r="F19" s="3">
        <v>1</v>
      </c>
      <c r="G19" s="17">
        <v>1.322751E-3</v>
      </c>
      <c r="H19" s="13">
        <v>3</v>
      </c>
      <c r="I19" s="7" t="s">
        <v>19</v>
      </c>
      <c r="J19" s="7" t="s">
        <v>20</v>
      </c>
    </row>
    <row r="20" spans="1:10" ht="15" customHeight="1" x14ac:dyDescent="0.2">
      <c r="A20" s="8" t="s">
        <v>33</v>
      </c>
      <c r="B20" s="3">
        <f t="shared" si="2"/>
        <v>5</v>
      </c>
      <c r="C20" s="3" t="s">
        <v>17</v>
      </c>
      <c r="D20" s="3">
        <v>5</v>
      </c>
      <c r="E20" s="3">
        <v>15</v>
      </c>
      <c r="F20" s="3">
        <v>11</v>
      </c>
      <c r="G20" s="17">
        <v>1.6613756E-2</v>
      </c>
      <c r="H20" s="13">
        <v>34.799999999999997</v>
      </c>
      <c r="I20" s="7" t="s">
        <v>19</v>
      </c>
      <c r="J20" s="7" t="s">
        <v>20</v>
      </c>
    </row>
    <row r="21" spans="1:10" ht="15" customHeight="1" x14ac:dyDescent="0.2">
      <c r="A21" s="8" t="s">
        <v>34</v>
      </c>
      <c r="B21" s="3">
        <f t="shared" si="2"/>
        <v>3</v>
      </c>
      <c r="C21" s="3" t="s">
        <v>17</v>
      </c>
      <c r="D21" s="3">
        <v>3</v>
      </c>
      <c r="E21" s="3">
        <v>6</v>
      </c>
      <c r="F21" s="3">
        <v>5</v>
      </c>
      <c r="G21" s="17">
        <v>7.9365069999999989E-3</v>
      </c>
      <c r="H21" s="13">
        <v>17.87</v>
      </c>
      <c r="I21" s="7" t="s">
        <v>19</v>
      </c>
      <c r="J21" s="7" t="s">
        <v>20</v>
      </c>
    </row>
    <row r="22" spans="1:10" ht="15" customHeight="1" x14ac:dyDescent="0.2">
      <c r="A22" s="8" t="s">
        <v>35</v>
      </c>
      <c r="B22" s="3">
        <f t="shared" si="2"/>
        <v>4</v>
      </c>
      <c r="C22" s="3">
        <v>1</v>
      </c>
      <c r="D22" s="3">
        <v>3</v>
      </c>
      <c r="E22" s="3">
        <v>14</v>
      </c>
      <c r="F22" s="3">
        <v>12</v>
      </c>
      <c r="G22" s="17">
        <v>1.5291005E-2</v>
      </c>
      <c r="H22" s="13">
        <v>33.97</v>
      </c>
      <c r="I22" s="7" t="s">
        <v>19</v>
      </c>
      <c r="J22" s="7" t="s">
        <v>20</v>
      </c>
    </row>
    <row r="23" spans="1:10" ht="15" customHeight="1" x14ac:dyDescent="0.2">
      <c r="A23" s="8" t="s">
        <v>36</v>
      </c>
      <c r="B23" s="3">
        <f t="shared" si="2"/>
        <v>4</v>
      </c>
      <c r="C23" s="3">
        <v>1</v>
      </c>
      <c r="D23" s="3">
        <v>3</v>
      </c>
      <c r="E23" s="3">
        <v>8</v>
      </c>
      <c r="F23" s="3">
        <v>7</v>
      </c>
      <c r="G23" s="17">
        <v>1.0581755999999999E-2</v>
      </c>
      <c r="H23" s="13">
        <v>25.9</v>
      </c>
      <c r="I23" s="7" t="s">
        <v>19</v>
      </c>
      <c r="J23" s="7" t="s">
        <v>20</v>
      </c>
    </row>
    <row r="24" spans="1:10" ht="15" customHeight="1" x14ac:dyDescent="0.2">
      <c r="A24" s="8" t="s">
        <v>37</v>
      </c>
      <c r="B24" s="3">
        <f t="shared" si="2"/>
        <v>7</v>
      </c>
      <c r="C24" s="3" t="s">
        <v>17</v>
      </c>
      <c r="D24" s="3">
        <v>7</v>
      </c>
      <c r="E24" s="3">
        <v>106.00000000000003</v>
      </c>
      <c r="F24" s="3">
        <v>102.99999999999999</v>
      </c>
      <c r="G24" s="17">
        <v>0.14793650699999999</v>
      </c>
      <c r="H24" s="13">
        <v>203.99999999999994</v>
      </c>
      <c r="I24" s="7" t="s">
        <v>19</v>
      </c>
      <c r="J24" s="7" t="s">
        <v>20</v>
      </c>
    </row>
    <row r="25" spans="1:10" ht="15" customHeight="1" x14ac:dyDescent="0.2">
      <c r="A25" s="8" t="s">
        <v>38</v>
      </c>
      <c r="B25" s="3">
        <f t="shared" si="2"/>
        <v>2</v>
      </c>
      <c r="C25" s="3" t="s">
        <v>17</v>
      </c>
      <c r="D25" s="3">
        <v>2</v>
      </c>
      <c r="E25" s="3">
        <v>2</v>
      </c>
      <c r="F25" s="3">
        <v>1</v>
      </c>
      <c r="G25" s="17">
        <v>2.6455020000000001E-3</v>
      </c>
      <c r="H25" s="13">
        <v>2.4</v>
      </c>
      <c r="I25" s="7" t="s">
        <v>19</v>
      </c>
      <c r="J25" s="7" t="s">
        <v>20</v>
      </c>
    </row>
    <row r="26" spans="1:10" ht="21" customHeight="1" x14ac:dyDescent="0.2">
      <c r="A26" s="8" t="s">
        <v>39</v>
      </c>
      <c r="B26" s="4">
        <f t="shared" si="2"/>
        <v>3</v>
      </c>
      <c r="C26" s="4">
        <f t="shared" ref="C26:H26" si="5">SUM(C27:C29)</f>
        <v>0</v>
      </c>
      <c r="D26" s="4">
        <f t="shared" si="5"/>
        <v>3</v>
      </c>
      <c r="E26" s="4">
        <f t="shared" si="5"/>
        <v>10</v>
      </c>
      <c r="F26" s="4">
        <f t="shared" si="5"/>
        <v>3</v>
      </c>
      <c r="G26" s="16">
        <f t="shared" si="5"/>
        <v>1.3227513999999999E-2</v>
      </c>
      <c r="H26" s="12">
        <f t="shared" si="5"/>
        <v>4</v>
      </c>
      <c r="I26" s="7" t="s">
        <v>19</v>
      </c>
      <c r="J26" s="7" t="s">
        <v>20</v>
      </c>
    </row>
    <row r="27" spans="1:10" ht="15" customHeight="1" x14ac:dyDescent="0.2">
      <c r="A27" s="8" t="s">
        <v>40</v>
      </c>
      <c r="B27" s="3">
        <f t="shared" si="2"/>
        <v>1</v>
      </c>
      <c r="C27" s="3" t="s">
        <v>17</v>
      </c>
      <c r="D27" s="3">
        <v>1</v>
      </c>
      <c r="E27" s="3">
        <v>2</v>
      </c>
      <c r="F27" s="3" t="s">
        <v>17</v>
      </c>
      <c r="G27" s="17">
        <v>2.645503E-3</v>
      </c>
      <c r="H27" s="13" t="s">
        <v>17</v>
      </c>
      <c r="I27" s="7" t="s">
        <v>19</v>
      </c>
      <c r="J27" s="7" t="s">
        <v>20</v>
      </c>
    </row>
    <row r="28" spans="1:10" ht="15" customHeight="1" x14ac:dyDescent="0.2">
      <c r="A28" s="8" t="s">
        <v>41</v>
      </c>
      <c r="B28" s="3">
        <f t="shared" si="2"/>
        <v>1</v>
      </c>
      <c r="C28" s="3" t="s">
        <v>17</v>
      </c>
      <c r="D28" s="3">
        <v>1</v>
      </c>
      <c r="E28" s="3">
        <v>3</v>
      </c>
      <c r="F28" s="3">
        <v>3</v>
      </c>
      <c r="G28" s="17">
        <v>3.9682540000000001E-3</v>
      </c>
      <c r="H28" s="13">
        <v>4</v>
      </c>
      <c r="I28" s="7" t="s">
        <v>19</v>
      </c>
      <c r="J28" s="7" t="s">
        <v>20</v>
      </c>
    </row>
    <row r="29" spans="1:10" ht="15" customHeight="1" x14ac:dyDescent="0.2">
      <c r="A29" s="8" t="s">
        <v>42</v>
      </c>
      <c r="B29" s="3">
        <f t="shared" si="2"/>
        <v>1</v>
      </c>
      <c r="C29" s="3" t="s">
        <v>17</v>
      </c>
      <c r="D29" s="3">
        <v>1</v>
      </c>
      <c r="E29" s="3">
        <v>5</v>
      </c>
      <c r="F29" s="3" t="s">
        <v>17</v>
      </c>
      <c r="G29" s="17">
        <v>6.6137569999999996E-3</v>
      </c>
      <c r="H29" s="13" t="s">
        <v>17</v>
      </c>
      <c r="I29" s="7" t="s">
        <v>19</v>
      </c>
      <c r="J29" s="7" t="s">
        <v>20</v>
      </c>
    </row>
    <row r="30" spans="1:10" ht="21" customHeight="1" x14ac:dyDescent="0.2">
      <c r="A30" s="8" t="s">
        <v>580</v>
      </c>
      <c r="B30" s="4">
        <f t="shared" si="2"/>
        <v>16</v>
      </c>
      <c r="C30" s="4">
        <f t="shared" ref="C30:H30" si="6">SUM(C31:C36)</f>
        <v>2</v>
      </c>
      <c r="D30" s="4">
        <f t="shared" si="6"/>
        <v>14</v>
      </c>
      <c r="E30" s="4">
        <f t="shared" si="6"/>
        <v>98</v>
      </c>
      <c r="F30" s="4">
        <f t="shared" si="6"/>
        <v>49</v>
      </c>
      <c r="G30" s="16">
        <f t="shared" si="6"/>
        <v>0.12703703599999999</v>
      </c>
      <c r="H30" s="12">
        <f t="shared" si="6"/>
        <v>148.18</v>
      </c>
      <c r="I30" s="7" t="s">
        <v>19</v>
      </c>
      <c r="J30" s="7" t="s">
        <v>20</v>
      </c>
    </row>
    <row r="31" spans="1:10" ht="15" customHeight="1" x14ac:dyDescent="0.2">
      <c r="A31" s="8" t="s">
        <v>43</v>
      </c>
      <c r="B31" s="3">
        <f t="shared" si="2"/>
        <v>1</v>
      </c>
      <c r="C31" s="3" t="s">
        <v>17</v>
      </c>
      <c r="D31" s="3">
        <v>1</v>
      </c>
      <c r="E31" s="3">
        <v>3</v>
      </c>
      <c r="F31" s="3">
        <v>3</v>
      </c>
      <c r="G31" s="17">
        <v>3.9682540000000001E-3</v>
      </c>
      <c r="H31" s="13">
        <v>14.399999999999999</v>
      </c>
      <c r="I31" s="7" t="s">
        <v>19</v>
      </c>
      <c r="J31" s="7" t="s">
        <v>20</v>
      </c>
    </row>
    <row r="32" spans="1:10" ht="15" customHeight="1" x14ac:dyDescent="0.2">
      <c r="A32" s="8" t="s">
        <v>44</v>
      </c>
      <c r="B32" s="3">
        <f t="shared" si="2"/>
        <v>4</v>
      </c>
      <c r="C32" s="3" t="s">
        <v>17</v>
      </c>
      <c r="D32" s="3">
        <v>4</v>
      </c>
      <c r="E32" s="3">
        <v>20</v>
      </c>
      <c r="F32" s="3">
        <v>18</v>
      </c>
      <c r="G32" s="17">
        <v>2.2645501999999998E-2</v>
      </c>
      <c r="H32" s="13">
        <v>34</v>
      </c>
      <c r="I32" s="7" t="s">
        <v>19</v>
      </c>
      <c r="J32" s="7" t="s">
        <v>20</v>
      </c>
    </row>
    <row r="33" spans="1:10" ht="15" customHeight="1" x14ac:dyDescent="0.2">
      <c r="A33" s="8" t="s">
        <v>45</v>
      </c>
      <c r="B33" s="3">
        <f t="shared" si="2"/>
        <v>3</v>
      </c>
      <c r="C33" s="3" t="s">
        <v>17</v>
      </c>
      <c r="D33" s="3">
        <v>3</v>
      </c>
      <c r="E33" s="3">
        <v>15</v>
      </c>
      <c r="F33" s="3">
        <v>15</v>
      </c>
      <c r="G33" s="17">
        <v>2.3968254000000001E-2</v>
      </c>
      <c r="H33" s="13">
        <v>59.94</v>
      </c>
      <c r="I33" s="7" t="s">
        <v>19</v>
      </c>
      <c r="J33" s="7" t="s">
        <v>20</v>
      </c>
    </row>
    <row r="34" spans="1:10" ht="15" customHeight="1" x14ac:dyDescent="0.2">
      <c r="A34" s="8" t="s">
        <v>46</v>
      </c>
      <c r="B34" s="3">
        <f t="shared" si="2"/>
        <v>1</v>
      </c>
      <c r="C34" s="3">
        <v>1</v>
      </c>
      <c r="D34" s="3" t="s">
        <v>17</v>
      </c>
      <c r="E34" s="3">
        <v>5</v>
      </c>
      <c r="F34" s="3">
        <v>3</v>
      </c>
      <c r="G34" s="17">
        <v>6.6137569999999996E-3</v>
      </c>
      <c r="H34" s="13">
        <v>11.899999999999999</v>
      </c>
      <c r="I34" s="7" t="s">
        <v>19</v>
      </c>
      <c r="J34" s="7" t="s">
        <v>20</v>
      </c>
    </row>
    <row r="35" spans="1:10" ht="15" customHeight="1" x14ac:dyDescent="0.2">
      <c r="A35" s="8" t="s">
        <v>47</v>
      </c>
      <c r="B35" s="3">
        <f t="shared" si="2"/>
        <v>3</v>
      </c>
      <c r="C35" s="3">
        <v>1</v>
      </c>
      <c r="D35" s="3">
        <v>2</v>
      </c>
      <c r="E35" s="3">
        <v>45</v>
      </c>
      <c r="F35" s="3">
        <v>7</v>
      </c>
      <c r="G35" s="17">
        <v>5.6613756000000001E-2</v>
      </c>
      <c r="H35" s="13">
        <v>25.939999999999998</v>
      </c>
      <c r="I35" s="7" t="s">
        <v>19</v>
      </c>
      <c r="J35" s="7" t="s">
        <v>20</v>
      </c>
    </row>
    <row r="36" spans="1:10" ht="15" customHeight="1" x14ac:dyDescent="0.2">
      <c r="A36" s="8" t="s">
        <v>48</v>
      </c>
      <c r="B36" s="3">
        <f t="shared" si="2"/>
        <v>4</v>
      </c>
      <c r="C36" s="3" t="s">
        <v>17</v>
      </c>
      <c r="D36" s="3">
        <v>4</v>
      </c>
      <c r="E36" s="3">
        <v>10</v>
      </c>
      <c r="F36" s="3">
        <v>3</v>
      </c>
      <c r="G36" s="17">
        <v>1.3227513E-2</v>
      </c>
      <c r="H36" s="13">
        <v>2</v>
      </c>
      <c r="I36" s="7" t="s">
        <v>19</v>
      </c>
      <c r="J36" s="7" t="s">
        <v>20</v>
      </c>
    </row>
    <row r="37" spans="1:10" ht="21" customHeight="1" x14ac:dyDescent="0.2">
      <c r="A37" s="8" t="s">
        <v>5</v>
      </c>
      <c r="B37" s="4">
        <f>SUM(C37:D37)</f>
        <v>6795</v>
      </c>
      <c r="C37" s="4">
        <f>C38+C47+C58+C66+C74+C80</f>
        <v>313</v>
      </c>
      <c r="D37" s="4">
        <f t="shared" ref="D37:G37" si="7">D38+D47+D58+D66+D74+D80</f>
        <v>6482</v>
      </c>
      <c r="E37" s="4">
        <f t="shared" si="7"/>
        <v>33219</v>
      </c>
      <c r="F37" s="4">
        <f t="shared" si="7"/>
        <v>23196</v>
      </c>
      <c r="G37" s="16">
        <f t="shared" si="7"/>
        <v>42.356089318000009</v>
      </c>
      <c r="H37" s="12">
        <f>H38+H47+H58+H66+H74+H80</f>
        <v>79716.219999999987</v>
      </c>
      <c r="I37" s="7" t="s">
        <v>19</v>
      </c>
      <c r="J37" s="7" t="s">
        <v>20</v>
      </c>
    </row>
    <row r="38" spans="1:10" ht="21" customHeight="1" x14ac:dyDescent="0.2">
      <c r="A38" s="8" t="s">
        <v>49</v>
      </c>
      <c r="B38" s="4">
        <f t="shared" si="2"/>
        <v>61</v>
      </c>
      <c r="C38" s="4">
        <f t="shared" ref="C38:G38" si="8">SUM(C39:C46)</f>
        <v>10</v>
      </c>
      <c r="D38" s="4">
        <f t="shared" si="8"/>
        <v>51</v>
      </c>
      <c r="E38" s="4">
        <f t="shared" si="8"/>
        <v>130</v>
      </c>
      <c r="F38" s="4">
        <f t="shared" si="8"/>
        <v>98</v>
      </c>
      <c r="G38" s="16">
        <f t="shared" si="8"/>
        <v>0.17211639499999998</v>
      </c>
      <c r="H38" s="12">
        <f>SUM(H39:H46)</f>
        <v>318.27</v>
      </c>
      <c r="I38" s="7" t="s">
        <v>19</v>
      </c>
      <c r="J38" s="7" t="s">
        <v>20</v>
      </c>
    </row>
    <row r="39" spans="1:10" ht="15" customHeight="1" x14ac:dyDescent="0.2">
      <c r="A39" s="8" t="s">
        <v>584</v>
      </c>
      <c r="B39" s="3">
        <f t="shared" si="2"/>
        <v>11</v>
      </c>
      <c r="C39" s="3">
        <v>1</v>
      </c>
      <c r="D39" s="3">
        <v>10</v>
      </c>
      <c r="E39" s="3">
        <v>16</v>
      </c>
      <c r="F39" s="3">
        <v>12.000000000000002</v>
      </c>
      <c r="G39" s="17">
        <v>2.1164018999999999E-2</v>
      </c>
      <c r="H39" s="13">
        <v>33.47</v>
      </c>
      <c r="I39" s="7" t="s">
        <v>19</v>
      </c>
      <c r="J39" s="7" t="s">
        <v>20</v>
      </c>
    </row>
    <row r="40" spans="1:10" ht="15" customHeight="1" x14ac:dyDescent="0.2">
      <c r="A40" s="8" t="s">
        <v>50</v>
      </c>
      <c r="B40" s="3">
        <f t="shared" si="2"/>
        <v>1</v>
      </c>
      <c r="C40" s="3" t="s">
        <v>17</v>
      </c>
      <c r="D40" s="3">
        <v>1</v>
      </c>
      <c r="E40" s="3">
        <v>7</v>
      </c>
      <c r="F40" s="3">
        <v>7</v>
      </c>
      <c r="G40" s="17">
        <v>9.2592590000000006E-3</v>
      </c>
      <c r="H40" s="13">
        <v>27.779999999999998</v>
      </c>
      <c r="I40" s="7" t="s">
        <v>19</v>
      </c>
      <c r="J40" s="7" t="s">
        <v>20</v>
      </c>
    </row>
    <row r="41" spans="1:10" ht="15" customHeight="1" x14ac:dyDescent="0.2">
      <c r="A41" s="8" t="s">
        <v>51</v>
      </c>
      <c r="B41" s="3">
        <f t="shared" si="2"/>
        <v>4</v>
      </c>
      <c r="C41" s="3">
        <v>2</v>
      </c>
      <c r="D41" s="3">
        <v>2</v>
      </c>
      <c r="E41" s="3">
        <v>7</v>
      </c>
      <c r="F41" s="3">
        <v>6</v>
      </c>
      <c r="G41" s="17">
        <v>9.2592600000000001E-3</v>
      </c>
      <c r="H41" s="13">
        <v>21.6</v>
      </c>
      <c r="I41" s="7" t="s">
        <v>19</v>
      </c>
      <c r="J41" s="7" t="s">
        <v>20</v>
      </c>
    </row>
    <row r="42" spans="1:10" ht="15" customHeight="1" x14ac:dyDescent="0.2">
      <c r="A42" s="8" t="s">
        <v>52</v>
      </c>
      <c r="B42" s="3">
        <f t="shared" si="2"/>
        <v>6</v>
      </c>
      <c r="C42" s="3">
        <v>1</v>
      </c>
      <c r="D42" s="3">
        <v>5</v>
      </c>
      <c r="E42" s="3">
        <v>8</v>
      </c>
      <c r="F42" s="3">
        <v>6.9999999999999991</v>
      </c>
      <c r="G42" s="17">
        <v>1.0582009E-2</v>
      </c>
      <c r="H42" s="13">
        <v>17.599999999999998</v>
      </c>
      <c r="I42" s="7" t="s">
        <v>19</v>
      </c>
      <c r="J42" s="7" t="s">
        <v>20</v>
      </c>
    </row>
    <row r="43" spans="1:10" ht="15" customHeight="1" x14ac:dyDescent="0.2">
      <c r="A43" s="8" t="s">
        <v>53</v>
      </c>
      <c r="B43" s="3">
        <f t="shared" si="2"/>
        <v>17</v>
      </c>
      <c r="C43" s="3" t="s">
        <v>17</v>
      </c>
      <c r="D43" s="3">
        <v>17</v>
      </c>
      <c r="E43" s="3">
        <v>28</v>
      </c>
      <c r="F43" s="3">
        <v>21</v>
      </c>
      <c r="G43" s="17">
        <v>3.7037033999999996E-2</v>
      </c>
      <c r="H43" s="13">
        <v>79.110000000000014</v>
      </c>
      <c r="I43" s="7" t="s">
        <v>19</v>
      </c>
      <c r="J43" s="7" t="s">
        <v>20</v>
      </c>
    </row>
    <row r="44" spans="1:10" ht="15" customHeight="1" x14ac:dyDescent="0.2">
      <c r="A44" s="8" t="s">
        <v>54</v>
      </c>
      <c r="B44" s="3">
        <f t="shared" si="2"/>
        <v>8</v>
      </c>
      <c r="C44" s="3">
        <v>6</v>
      </c>
      <c r="D44" s="3">
        <v>2</v>
      </c>
      <c r="E44" s="3">
        <v>19</v>
      </c>
      <c r="F44" s="3">
        <v>13</v>
      </c>
      <c r="G44" s="17">
        <v>2.5132274E-2</v>
      </c>
      <c r="H44" s="13">
        <v>37.199999999999996</v>
      </c>
      <c r="I44" s="7" t="s">
        <v>19</v>
      </c>
      <c r="J44" s="7" t="s">
        <v>20</v>
      </c>
    </row>
    <row r="45" spans="1:10" ht="15" customHeight="1" x14ac:dyDescent="0.2">
      <c r="A45" s="8" t="s">
        <v>55</v>
      </c>
      <c r="B45" s="3">
        <f t="shared" si="2"/>
        <v>13</v>
      </c>
      <c r="C45" s="3" t="s">
        <v>17</v>
      </c>
      <c r="D45" s="3">
        <v>13</v>
      </c>
      <c r="E45" s="3">
        <v>43</v>
      </c>
      <c r="F45" s="3">
        <v>30.000000000000004</v>
      </c>
      <c r="G45" s="17">
        <v>5.7037037000000013E-2</v>
      </c>
      <c r="H45" s="13">
        <v>93.509999999999977</v>
      </c>
      <c r="I45" s="7" t="s">
        <v>19</v>
      </c>
      <c r="J45" s="7" t="s">
        <v>20</v>
      </c>
    </row>
    <row r="46" spans="1:10" ht="15" customHeight="1" x14ac:dyDescent="0.2">
      <c r="A46" s="8" t="s">
        <v>56</v>
      </c>
      <c r="B46" s="3">
        <f t="shared" si="2"/>
        <v>1</v>
      </c>
      <c r="C46" s="3" t="s">
        <v>17</v>
      </c>
      <c r="D46" s="3">
        <v>1</v>
      </c>
      <c r="E46" s="3">
        <v>2</v>
      </c>
      <c r="F46" s="3">
        <v>2</v>
      </c>
      <c r="G46" s="17">
        <v>2.645503E-3</v>
      </c>
      <c r="H46" s="13">
        <v>8</v>
      </c>
      <c r="I46" s="7" t="s">
        <v>19</v>
      </c>
      <c r="J46" s="7" t="s">
        <v>20</v>
      </c>
    </row>
    <row r="47" spans="1:10" ht="21" customHeight="1" x14ac:dyDescent="0.2">
      <c r="A47" s="8" t="s">
        <v>57</v>
      </c>
      <c r="B47" s="4">
        <f t="shared" si="2"/>
        <v>1553</v>
      </c>
      <c r="C47" s="4">
        <f t="shared" ref="C47:H47" si="9">SUM(C48:C57)</f>
        <v>45</v>
      </c>
      <c r="D47" s="4">
        <f t="shared" si="9"/>
        <v>1508</v>
      </c>
      <c r="E47" s="4">
        <f t="shared" si="9"/>
        <v>7080</v>
      </c>
      <c r="F47" s="4">
        <f t="shared" si="9"/>
        <v>5002.0000000000018</v>
      </c>
      <c r="G47" s="16">
        <f t="shared" si="9"/>
        <v>8.1559258999999997</v>
      </c>
      <c r="H47" s="12">
        <f t="shared" si="9"/>
        <v>14919.78</v>
      </c>
      <c r="I47" s="7" t="s">
        <v>19</v>
      </c>
      <c r="J47" s="7" t="s">
        <v>20</v>
      </c>
    </row>
    <row r="48" spans="1:10" ht="15" customHeight="1" x14ac:dyDescent="0.2">
      <c r="A48" s="8" t="s">
        <v>585</v>
      </c>
      <c r="B48" s="3">
        <f t="shared" si="2"/>
        <v>94</v>
      </c>
      <c r="C48" s="3">
        <v>2</v>
      </c>
      <c r="D48" s="3">
        <v>92</v>
      </c>
      <c r="E48" s="3">
        <v>1160</v>
      </c>
      <c r="F48" s="3">
        <v>1056.0000000000002</v>
      </c>
      <c r="G48" s="17">
        <v>0.57703703699999997</v>
      </c>
      <c r="H48" s="13">
        <v>1107.4599999999998</v>
      </c>
      <c r="I48" s="7" t="s">
        <v>19</v>
      </c>
      <c r="J48" s="7" t="s">
        <v>20</v>
      </c>
    </row>
    <row r="49" spans="1:10" ht="15" customHeight="1" x14ac:dyDescent="0.2">
      <c r="A49" s="8" t="s">
        <v>58</v>
      </c>
      <c r="B49" s="3">
        <f t="shared" si="2"/>
        <v>123</v>
      </c>
      <c r="C49" s="3">
        <v>1</v>
      </c>
      <c r="D49" s="3">
        <v>122</v>
      </c>
      <c r="E49" s="3">
        <v>508</v>
      </c>
      <c r="F49" s="3">
        <v>352.99999999999994</v>
      </c>
      <c r="G49" s="17">
        <v>0.67904762100000027</v>
      </c>
      <c r="H49" s="13">
        <v>1282.7799999999995</v>
      </c>
      <c r="I49" s="7" t="s">
        <v>19</v>
      </c>
      <c r="J49" s="7" t="s">
        <v>20</v>
      </c>
    </row>
    <row r="50" spans="1:10" ht="15" customHeight="1" x14ac:dyDescent="0.2">
      <c r="A50" s="8" t="s">
        <v>59</v>
      </c>
      <c r="B50" s="3">
        <f t="shared" si="2"/>
        <v>137</v>
      </c>
      <c r="C50" s="3">
        <v>3</v>
      </c>
      <c r="D50" s="3">
        <v>134</v>
      </c>
      <c r="E50" s="3">
        <v>369.00000000000017</v>
      </c>
      <c r="F50" s="3">
        <v>285</v>
      </c>
      <c r="G50" s="17">
        <v>0.42349204699999982</v>
      </c>
      <c r="H50" s="13">
        <v>870.24999999999955</v>
      </c>
      <c r="I50" s="7" t="s">
        <v>19</v>
      </c>
      <c r="J50" s="7" t="s">
        <v>20</v>
      </c>
    </row>
    <row r="51" spans="1:10" ht="15" customHeight="1" x14ac:dyDescent="0.2">
      <c r="A51" s="8" t="s">
        <v>60</v>
      </c>
      <c r="B51" s="3">
        <f t="shared" si="2"/>
        <v>26</v>
      </c>
      <c r="C51" s="3">
        <v>6</v>
      </c>
      <c r="D51" s="3">
        <v>20</v>
      </c>
      <c r="E51" s="3">
        <v>128.00000000000003</v>
      </c>
      <c r="F51" s="3">
        <v>87</v>
      </c>
      <c r="G51" s="17">
        <v>0.18407407199999998</v>
      </c>
      <c r="H51" s="13">
        <v>344.54</v>
      </c>
      <c r="I51" s="7" t="s">
        <v>19</v>
      </c>
      <c r="J51" s="7" t="s">
        <v>20</v>
      </c>
    </row>
    <row r="52" spans="1:10" ht="15" customHeight="1" x14ac:dyDescent="0.2">
      <c r="A52" s="8" t="s">
        <v>61</v>
      </c>
      <c r="B52" s="3">
        <f t="shared" si="2"/>
        <v>54</v>
      </c>
      <c r="C52" s="3">
        <v>4</v>
      </c>
      <c r="D52" s="3">
        <v>50</v>
      </c>
      <c r="E52" s="3">
        <v>210.00000000000006</v>
      </c>
      <c r="F52" s="3">
        <v>114</v>
      </c>
      <c r="G52" s="17">
        <v>0.28682539200000007</v>
      </c>
      <c r="H52" s="13">
        <v>285.07</v>
      </c>
      <c r="I52" s="7" t="s">
        <v>19</v>
      </c>
      <c r="J52" s="7" t="s">
        <v>20</v>
      </c>
    </row>
    <row r="53" spans="1:10" ht="15" customHeight="1" x14ac:dyDescent="0.2">
      <c r="A53" s="8" t="s">
        <v>62</v>
      </c>
      <c r="B53" s="3">
        <f t="shared" si="2"/>
        <v>246</v>
      </c>
      <c r="C53" s="3">
        <v>2</v>
      </c>
      <c r="D53" s="3">
        <v>244</v>
      </c>
      <c r="E53" s="3">
        <v>881.00000000000011</v>
      </c>
      <c r="F53" s="3">
        <v>550.00000000000034</v>
      </c>
      <c r="G53" s="17">
        <v>1.1610581929999995</v>
      </c>
      <c r="H53" s="13">
        <v>1813.8300000000002</v>
      </c>
      <c r="I53" s="7" t="s">
        <v>19</v>
      </c>
      <c r="J53" s="7" t="s">
        <v>20</v>
      </c>
    </row>
    <row r="54" spans="1:10" ht="15" customHeight="1" x14ac:dyDescent="0.2">
      <c r="A54" s="8" t="s">
        <v>63</v>
      </c>
      <c r="B54" s="3">
        <f t="shared" si="2"/>
        <v>96</v>
      </c>
      <c r="C54" s="3">
        <v>15</v>
      </c>
      <c r="D54" s="3">
        <v>81</v>
      </c>
      <c r="E54" s="3">
        <v>405.00000000000011</v>
      </c>
      <c r="F54" s="3">
        <v>265</v>
      </c>
      <c r="G54" s="17">
        <v>0.43587301499999997</v>
      </c>
      <c r="H54" s="13">
        <v>690.75</v>
      </c>
      <c r="I54" s="7" t="s">
        <v>19</v>
      </c>
      <c r="J54" s="7" t="s">
        <v>20</v>
      </c>
    </row>
    <row r="55" spans="1:10" ht="15" customHeight="1" x14ac:dyDescent="0.2">
      <c r="A55" s="8" t="s">
        <v>64</v>
      </c>
      <c r="B55" s="3">
        <f t="shared" si="2"/>
        <v>242</v>
      </c>
      <c r="C55" s="3">
        <v>5</v>
      </c>
      <c r="D55" s="3">
        <v>237</v>
      </c>
      <c r="E55" s="3">
        <v>840.99999999999989</v>
      </c>
      <c r="F55" s="3">
        <v>558.00000000000023</v>
      </c>
      <c r="G55" s="17">
        <v>1.0983597889999999</v>
      </c>
      <c r="H55" s="13">
        <v>2080.38</v>
      </c>
      <c r="I55" s="7" t="s">
        <v>19</v>
      </c>
      <c r="J55" s="7" t="s">
        <v>20</v>
      </c>
    </row>
    <row r="56" spans="1:10" ht="15" customHeight="1" x14ac:dyDescent="0.2">
      <c r="A56" s="8" t="s">
        <v>65</v>
      </c>
      <c r="B56" s="3">
        <f t="shared" si="2"/>
        <v>295</v>
      </c>
      <c r="C56" s="3">
        <v>1</v>
      </c>
      <c r="D56" s="3">
        <v>294</v>
      </c>
      <c r="E56" s="3">
        <v>1110.0000000000005</v>
      </c>
      <c r="F56" s="3">
        <v>804.00000000000057</v>
      </c>
      <c r="G56" s="17">
        <v>1.4380952340000006</v>
      </c>
      <c r="H56" s="13">
        <v>2942.68</v>
      </c>
      <c r="I56" s="7" t="s">
        <v>19</v>
      </c>
      <c r="J56" s="7" t="s">
        <v>20</v>
      </c>
    </row>
    <row r="57" spans="1:10" ht="15" customHeight="1" x14ac:dyDescent="0.2">
      <c r="A57" s="8" t="s">
        <v>66</v>
      </c>
      <c r="B57" s="3">
        <f t="shared" si="2"/>
        <v>240</v>
      </c>
      <c r="C57" s="3">
        <v>6</v>
      </c>
      <c r="D57" s="3">
        <v>234</v>
      </c>
      <c r="E57" s="3">
        <v>1467.9999999999995</v>
      </c>
      <c r="F57" s="3">
        <v>930.00000000000034</v>
      </c>
      <c r="G57" s="17">
        <v>1.8720634999999999</v>
      </c>
      <c r="H57" s="13">
        <v>3502.0400000000004</v>
      </c>
      <c r="I57" s="7" t="s">
        <v>19</v>
      </c>
      <c r="J57" s="7" t="s">
        <v>20</v>
      </c>
    </row>
    <row r="58" spans="1:10" ht="21" customHeight="1" x14ac:dyDescent="0.2">
      <c r="A58" s="8" t="s">
        <v>67</v>
      </c>
      <c r="B58" s="4">
        <f t="shared" si="2"/>
        <v>609</v>
      </c>
      <c r="C58" s="4">
        <v>15</v>
      </c>
      <c r="D58" s="4">
        <v>594</v>
      </c>
      <c r="E58" s="4">
        <v>2277.9999999999991</v>
      </c>
      <c r="F58" s="4">
        <v>1541.0000000000002</v>
      </c>
      <c r="G58" s="16">
        <v>3.1038097739999992</v>
      </c>
      <c r="H58" s="12">
        <v>5188.9699999999984</v>
      </c>
      <c r="I58" s="7" t="s">
        <v>19</v>
      </c>
      <c r="J58" s="7" t="s">
        <v>20</v>
      </c>
    </row>
    <row r="59" spans="1:10" ht="15" customHeight="1" x14ac:dyDescent="0.2">
      <c r="A59" s="8" t="s">
        <v>586</v>
      </c>
      <c r="B59" s="3">
        <f t="shared" si="2"/>
        <v>28</v>
      </c>
      <c r="C59" s="3">
        <v>1</v>
      </c>
      <c r="D59" s="3">
        <v>27</v>
      </c>
      <c r="E59" s="3">
        <v>223</v>
      </c>
      <c r="F59" s="3">
        <v>99</v>
      </c>
      <c r="G59" s="17">
        <v>0.29407407499999993</v>
      </c>
      <c r="H59" s="13">
        <v>259.21000000000004</v>
      </c>
      <c r="I59" s="7" t="s">
        <v>19</v>
      </c>
      <c r="J59" s="7" t="s">
        <v>20</v>
      </c>
    </row>
    <row r="60" spans="1:10" ht="15" customHeight="1" x14ac:dyDescent="0.2">
      <c r="A60" s="8" t="s">
        <v>68</v>
      </c>
      <c r="B60" s="3">
        <f t="shared" si="2"/>
        <v>83</v>
      </c>
      <c r="C60" s="3">
        <v>9</v>
      </c>
      <c r="D60" s="3">
        <v>74</v>
      </c>
      <c r="E60" s="3">
        <v>382.99999999999989</v>
      </c>
      <c r="F60" s="3">
        <v>339.99999999999994</v>
      </c>
      <c r="G60" s="17">
        <v>0.59661375300000019</v>
      </c>
      <c r="H60" s="13">
        <v>1055.1400000000003</v>
      </c>
      <c r="I60" s="7" t="s">
        <v>19</v>
      </c>
      <c r="J60" s="7" t="s">
        <v>20</v>
      </c>
    </row>
    <row r="61" spans="1:10" ht="15" customHeight="1" x14ac:dyDescent="0.2">
      <c r="A61" s="8" t="s">
        <v>69</v>
      </c>
      <c r="B61" s="3">
        <f t="shared" si="2"/>
        <v>143</v>
      </c>
      <c r="C61" s="3">
        <v>2</v>
      </c>
      <c r="D61" s="3">
        <v>141</v>
      </c>
      <c r="E61" s="3">
        <v>531.00000000000023</v>
      </c>
      <c r="F61" s="3">
        <v>310.99999999999994</v>
      </c>
      <c r="G61" s="17">
        <v>0.7237566129999996</v>
      </c>
      <c r="H61" s="13">
        <v>1086.3699999999999</v>
      </c>
      <c r="I61" s="7" t="s">
        <v>19</v>
      </c>
      <c r="J61" s="7" t="s">
        <v>20</v>
      </c>
    </row>
    <row r="62" spans="1:10" ht="15" customHeight="1" x14ac:dyDescent="0.2">
      <c r="A62" s="8" t="s">
        <v>70</v>
      </c>
      <c r="B62" s="3">
        <f t="shared" si="2"/>
        <v>47</v>
      </c>
      <c r="C62" s="3">
        <v>1</v>
      </c>
      <c r="D62" s="3">
        <v>46</v>
      </c>
      <c r="E62" s="3">
        <v>148</v>
      </c>
      <c r="F62" s="3">
        <v>119</v>
      </c>
      <c r="G62" s="17">
        <v>0.18931240800000002</v>
      </c>
      <c r="H62" s="13">
        <v>414.1</v>
      </c>
      <c r="I62" s="7" t="s">
        <v>19</v>
      </c>
      <c r="J62" s="7" t="s">
        <v>20</v>
      </c>
    </row>
    <row r="63" spans="1:10" ht="15" customHeight="1" x14ac:dyDescent="0.2">
      <c r="A63" s="8" t="s">
        <v>71</v>
      </c>
      <c r="B63" s="3">
        <f t="shared" si="2"/>
        <v>199</v>
      </c>
      <c r="C63" s="3" t="s">
        <v>17</v>
      </c>
      <c r="D63" s="3">
        <v>199</v>
      </c>
      <c r="E63" s="3">
        <v>607.99999999999977</v>
      </c>
      <c r="F63" s="3">
        <v>435.99999999999983</v>
      </c>
      <c r="G63" s="17">
        <v>0.79391535400000002</v>
      </c>
      <c r="H63" s="13">
        <v>1500.76</v>
      </c>
      <c r="I63" s="7" t="s">
        <v>19</v>
      </c>
      <c r="J63" s="7" t="s">
        <v>20</v>
      </c>
    </row>
    <row r="64" spans="1:10" ht="15" customHeight="1" x14ac:dyDescent="0.2">
      <c r="A64" s="8" t="s">
        <v>72</v>
      </c>
      <c r="B64" s="3">
        <f t="shared" si="2"/>
        <v>53</v>
      </c>
      <c r="C64" s="3">
        <v>2</v>
      </c>
      <c r="D64" s="3">
        <v>51</v>
      </c>
      <c r="E64" s="3">
        <v>195.00000000000006</v>
      </c>
      <c r="F64" s="3">
        <v>72</v>
      </c>
      <c r="G64" s="17">
        <v>0.25211640499999988</v>
      </c>
      <c r="H64" s="13">
        <v>249.88</v>
      </c>
      <c r="I64" s="7" t="s">
        <v>19</v>
      </c>
      <c r="J64" s="7" t="s">
        <v>20</v>
      </c>
    </row>
    <row r="65" spans="1:10" ht="15" customHeight="1" x14ac:dyDescent="0.2">
      <c r="A65" s="8" t="s">
        <v>73</v>
      </c>
      <c r="B65" s="3">
        <f t="shared" si="2"/>
        <v>56</v>
      </c>
      <c r="C65" s="3" t="s">
        <v>17</v>
      </c>
      <c r="D65" s="3">
        <v>56</v>
      </c>
      <c r="E65" s="3">
        <v>190.00000000000003</v>
      </c>
      <c r="F65" s="3">
        <v>163.99999999999997</v>
      </c>
      <c r="G65" s="17">
        <v>0.25402116600000002</v>
      </c>
      <c r="H65" s="13">
        <v>623.51000000000022</v>
      </c>
      <c r="I65" s="7" t="s">
        <v>19</v>
      </c>
      <c r="J65" s="7" t="s">
        <v>20</v>
      </c>
    </row>
    <row r="66" spans="1:10" ht="21" customHeight="1" x14ac:dyDescent="0.2">
      <c r="A66" s="8" t="s">
        <v>74</v>
      </c>
      <c r="B66" s="4">
        <f t="shared" si="2"/>
        <v>179</v>
      </c>
      <c r="C66" s="4">
        <f t="shared" ref="C66:H66" si="10">SUM(C67:C73)</f>
        <v>15</v>
      </c>
      <c r="D66" s="4">
        <f t="shared" si="10"/>
        <v>164</v>
      </c>
      <c r="E66" s="4">
        <f t="shared" si="10"/>
        <v>725</v>
      </c>
      <c r="F66" s="4">
        <f t="shared" si="10"/>
        <v>555.00000000000011</v>
      </c>
      <c r="G66" s="16">
        <f t="shared" si="10"/>
        <v>0.93883646899999973</v>
      </c>
      <c r="H66" s="12">
        <f t="shared" si="10"/>
        <v>1897.9699999999998</v>
      </c>
      <c r="I66" s="7" t="s">
        <v>19</v>
      </c>
      <c r="J66" s="7" t="s">
        <v>20</v>
      </c>
    </row>
    <row r="67" spans="1:10" ht="15" customHeight="1" x14ac:dyDescent="0.2">
      <c r="A67" s="8" t="s">
        <v>587</v>
      </c>
      <c r="B67" s="3">
        <f t="shared" si="2"/>
        <v>4</v>
      </c>
      <c r="C67" s="3" t="s">
        <v>17</v>
      </c>
      <c r="D67" s="3">
        <v>4</v>
      </c>
      <c r="E67" s="3">
        <v>6</v>
      </c>
      <c r="F67" s="3">
        <v>4</v>
      </c>
      <c r="G67" s="17">
        <v>7.9365080000000001E-3</v>
      </c>
      <c r="H67" s="13">
        <v>12.57</v>
      </c>
      <c r="I67" s="7" t="s">
        <v>19</v>
      </c>
      <c r="J67" s="7" t="s">
        <v>20</v>
      </c>
    </row>
    <row r="68" spans="1:10" ht="15" customHeight="1" x14ac:dyDescent="0.2">
      <c r="A68" s="8" t="s">
        <v>75</v>
      </c>
      <c r="B68" s="3">
        <f t="shared" si="2"/>
        <v>11</v>
      </c>
      <c r="C68" s="3" t="s">
        <v>17</v>
      </c>
      <c r="D68" s="3">
        <v>11</v>
      </c>
      <c r="E68" s="3">
        <v>37</v>
      </c>
      <c r="F68" s="3">
        <v>30.999999999999996</v>
      </c>
      <c r="G68" s="17">
        <v>5.2486772000000001E-2</v>
      </c>
      <c r="H68" s="13">
        <v>128.39999999999998</v>
      </c>
      <c r="I68" s="7" t="s">
        <v>19</v>
      </c>
      <c r="J68" s="7" t="s">
        <v>20</v>
      </c>
    </row>
    <row r="69" spans="1:10" ht="15" customHeight="1" x14ac:dyDescent="0.2">
      <c r="A69" s="8" t="s">
        <v>76</v>
      </c>
      <c r="B69" s="3">
        <f t="shared" si="2"/>
        <v>27</v>
      </c>
      <c r="C69" s="3">
        <v>4</v>
      </c>
      <c r="D69" s="3">
        <v>23</v>
      </c>
      <c r="E69" s="3">
        <v>69</v>
      </c>
      <c r="F69" s="3">
        <v>33</v>
      </c>
      <c r="G69" s="17">
        <v>8.4232802999999995E-2</v>
      </c>
      <c r="H69" s="13">
        <v>106.29999999999998</v>
      </c>
      <c r="I69" s="7" t="s">
        <v>19</v>
      </c>
      <c r="J69" s="7" t="s">
        <v>20</v>
      </c>
    </row>
    <row r="70" spans="1:10" ht="15" customHeight="1" x14ac:dyDescent="0.2">
      <c r="A70" s="8" t="s">
        <v>77</v>
      </c>
      <c r="B70" s="3">
        <f t="shared" ref="B70:B133" si="11">SUM(C70:D70)</f>
        <v>31</v>
      </c>
      <c r="C70" s="3" t="s">
        <v>17</v>
      </c>
      <c r="D70" s="3">
        <v>31</v>
      </c>
      <c r="E70" s="3">
        <v>84</v>
      </c>
      <c r="F70" s="3">
        <v>60.000000000000014</v>
      </c>
      <c r="G70" s="17">
        <v>0.10465608399999998</v>
      </c>
      <c r="H70" s="13">
        <v>159.81000000000003</v>
      </c>
      <c r="I70" s="7" t="s">
        <v>19</v>
      </c>
      <c r="J70" s="7" t="s">
        <v>20</v>
      </c>
    </row>
    <row r="71" spans="1:10" ht="15" customHeight="1" x14ac:dyDescent="0.2">
      <c r="A71" s="8" t="s">
        <v>78</v>
      </c>
      <c r="B71" s="3">
        <f t="shared" si="11"/>
        <v>30</v>
      </c>
      <c r="C71" s="3">
        <v>1</v>
      </c>
      <c r="D71" s="3">
        <v>29</v>
      </c>
      <c r="E71" s="3">
        <v>74</v>
      </c>
      <c r="F71" s="3">
        <v>49.999999999999986</v>
      </c>
      <c r="G71" s="17">
        <v>9.7883595000000004E-2</v>
      </c>
      <c r="H71" s="13">
        <v>170.56000000000003</v>
      </c>
      <c r="I71" s="7" t="s">
        <v>19</v>
      </c>
      <c r="J71" s="7" t="s">
        <v>20</v>
      </c>
    </row>
    <row r="72" spans="1:10" ht="15" customHeight="1" x14ac:dyDescent="0.2">
      <c r="A72" s="8" t="s">
        <v>79</v>
      </c>
      <c r="B72" s="3">
        <f t="shared" si="11"/>
        <v>26</v>
      </c>
      <c r="C72" s="3">
        <v>2</v>
      </c>
      <c r="D72" s="3">
        <v>24</v>
      </c>
      <c r="E72" s="3">
        <v>38.999999999999993</v>
      </c>
      <c r="F72" s="3">
        <v>19</v>
      </c>
      <c r="G72" s="17">
        <v>5.158729799999999E-2</v>
      </c>
      <c r="H72" s="13">
        <v>49.480000000000004</v>
      </c>
      <c r="I72" s="7" t="s">
        <v>19</v>
      </c>
      <c r="J72" s="7" t="s">
        <v>20</v>
      </c>
    </row>
    <row r="73" spans="1:10" ht="15" customHeight="1" x14ac:dyDescent="0.2">
      <c r="A73" s="8" t="s">
        <v>80</v>
      </c>
      <c r="B73" s="3">
        <f t="shared" si="11"/>
        <v>50</v>
      </c>
      <c r="C73" s="3">
        <v>8</v>
      </c>
      <c r="D73" s="3">
        <v>42</v>
      </c>
      <c r="E73" s="3">
        <v>416</v>
      </c>
      <c r="F73" s="3">
        <v>358.00000000000011</v>
      </c>
      <c r="G73" s="17">
        <v>0.54005340899999976</v>
      </c>
      <c r="H73" s="13">
        <v>1270.8499999999999</v>
      </c>
      <c r="I73" s="7" t="s">
        <v>19</v>
      </c>
      <c r="J73" s="7" t="s">
        <v>20</v>
      </c>
    </row>
    <row r="74" spans="1:10" ht="21" customHeight="1" x14ac:dyDescent="0.2">
      <c r="A74" s="8" t="s">
        <v>81</v>
      </c>
      <c r="B74" s="4">
        <f t="shared" si="11"/>
        <v>323</v>
      </c>
      <c r="C74" s="4">
        <f t="shared" ref="C74:H74" si="12">SUM(C75:C79)</f>
        <v>43</v>
      </c>
      <c r="D74" s="4">
        <f t="shared" si="12"/>
        <v>280</v>
      </c>
      <c r="E74" s="4">
        <f t="shared" si="12"/>
        <v>1090.9999999999998</v>
      </c>
      <c r="F74" s="4">
        <f t="shared" si="12"/>
        <v>812.00000000000011</v>
      </c>
      <c r="G74" s="16">
        <f t="shared" si="12"/>
        <v>1.4568253850000001</v>
      </c>
      <c r="H74" s="12">
        <f t="shared" si="12"/>
        <v>3002.0699999999997</v>
      </c>
      <c r="I74" s="7" t="s">
        <v>19</v>
      </c>
      <c r="J74" s="7" t="s">
        <v>20</v>
      </c>
    </row>
    <row r="75" spans="1:10" ht="15" customHeight="1" x14ac:dyDescent="0.2">
      <c r="A75" s="8" t="s">
        <v>588</v>
      </c>
      <c r="B75" s="3">
        <f t="shared" si="11"/>
        <v>83</v>
      </c>
      <c r="C75" s="3">
        <v>1</v>
      </c>
      <c r="D75" s="3">
        <v>82</v>
      </c>
      <c r="E75" s="3">
        <v>216</v>
      </c>
      <c r="F75" s="3">
        <v>106.00000000000001</v>
      </c>
      <c r="G75" s="17">
        <v>0.28296295599999993</v>
      </c>
      <c r="H75" s="13">
        <v>362.83</v>
      </c>
      <c r="I75" s="7" t="s">
        <v>19</v>
      </c>
      <c r="J75" s="7" t="s">
        <v>20</v>
      </c>
    </row>
    <row r="76" spans="1:10" ht="15" customHeight="1" x14ac:dyDescent="0.2">
      <c r="A76" s="8" t="s">
        <v>82</v>
      </c>
      <c r="B76" s="3">
        <f t="shared" si="11"/>
        <v>89</v>
      </c>
      <c r="C76" s="3" t="s">
        <v>17</v>
      </c>
      <c r="D76" s="3">
        <v>89</v>
      </c>
      <c r="E76" s="3">
        <v>441</v>
      </c>
      <c r="F76" s="3">
        <v>357.00000000000011</v>
      </c>
      <c r="G76" s="17">
        <v>0.57470899000000009</v>
      </c>
      <c r="H76" s="13">
        <v>1390.76</v>
      </c>
      <c r="I76" s="7" t="s">
        <v>19</v>
      </c>
      <c r="J76" s="7" t="s">
        <v>20</v>
      </c>
    </row>
    <row r="77" spans="1:10" ht="15" customHeight="1" x14ac:dyDescent="0.2">
      <c r="A77" s="8" t="s">
        <v>83</v>
      </c>
      <c r="B77" s="3">
        <f t="shared" si="11"/>
        <v>28</v>
      </c>
      <c r="C77" s="3">
        <v>1</v>
      </c>
      <c r="D77" s="3">
        <v>27</v>
      </c>
      <c r="E77" s="3">
        <v>151.99999999999997</v>
      </c>
      <c r="F77" s="3">
        <v>132.00000000000003</v>
      </c>
      <c r="G77" s="17">
        <v>0.20746031800000003</v>
      </c>
      <c r="H77" s="13">
        <v>410.53000000000009</v>
      </c>
      <c r="I77" s="7" t="s">
        <v>19</v>
      </c>
      <c r="J77" s="7" t="s">
        <v>20</v>
      </c>
    </row>
    <row r="78" spans="1:10" ht="15" customHeight="1" x14ac:dyDescent="0.2">
      <c r="A78" s="8" t="s">
        <v>84</v>
      </c>
      <c r="B78" s="3">
        <f t="shared" si="11"/>
        <v>30</v>
      </c>
      <c r="C78" s="3" t="s">
        <v>17</v>
      </c>
      <c r="D78" s="3">
        <v>30</v>
      </c>
      <c r="E78" s="3">
        <v>84.000000000000014</v>
      </c>
      <c r="F78" s="3">
        <v>56.999999999999993</v>
      </c>
      <c r="G78" s="17">
        <v>0.11111111299999998</v>
      </c>
      <c r="H78" s="13">
        <v>180.13999999999996</v>
      </c>
      <c r="I78" s="7" t="s">
        <v>19</v>
      </c>
      <c r="J78" s="7" t="s">
        <v>20</v>
      </c>
    </row>
    <row r="79" spans="1:10" ht="15" customHeight="1" x14ac:dyDescent="0.2">
      <c r="A79" s="8" t="s">
        <v>85</v>
      </c>
      <c r="B79" s="3">
        <f t="shared" si="11"/>
        <v>93</v>
      </c>
      <c r="C79" s="3">
        <v>41</v>
      </c>
      <c r="D79" s="3">
        <v>52</v>
      </c>
      <c r="E79" s="3">
        <v>197.99999999999986</v>
      </c>
      <c r="F79" s="3">
        <v>159.99999999999997</v>
      </c>
      <c r="G79" s="17">
        <v>0.2805820080000001</v>
      </c>
      <c r="H79" s="13">
        <v>657.81000000000006</v>
      </c>
      <c r="I79" s="7" t="s">
        <v>19</v>
      </c>
      <c r="J79" s="7" t="s">
        <v>20</v>
      </c>
    </row>
    <row r="80" spans="1:10" ht="21" customHeight="1" x14ac:dyDescent="0.2">
      <c r="A80" s="8" t="s">
        <v>86</v>
      </c>
      <c r="B80" s="4">
        <f t="shared" si="11"/>
        <v>4070</v>
      </c>
      <c r="C80" s="4">
        <f>SUM(C81:C96)</f>
        <v>185</v>
      </c>
      <c r="D80" s="4">
        <f t="shared" ref="D80:G80" si="13">SUM(D81:D96)</f>
        <v>3885</v>
      </c>
      <c r="E80" s="4">
        <f t="shared" si="13"/>
        <v>21914.999999999996</v>
      </c>
      <c r="F80" s="4">
        <f t="shared" si="13"/>
        <v>15188</v>
      </c>
      <c r="G80" s="16">
        <f t="shared" si="13"/>
        <v>28.528575395000011</v>
      </c>
      <c r="H80" s="12">
        <f>SUM(H81:H96)</f>
        <v>54389.159999999982</v>
      </c>
      <c r="I80" s="7" t="s">
        <v>19</v>
      </c>
      <c r="J80" s="7" t="s">
        <v>20</v>
      </c>
    </row>
    <row r="81" spans="1:10" ht="15" customHeight="1" x14ac:dyDescent="0.2">
      <c r="A81" s="8" t="s">
        <v>589</v>
      </c>
      <c r="B81" s="3">
        <f t="shared" si="11"/>
        <v>119</v>
      </c>
      <c r="C81" s="3">
        <v>58</v>
      </c>
      <c r="D81" s="3">
        <v>61</v>
      </c>
      <c r="E81" s="3">
        <v>466.00000000000006</v>
      </c>
      <c r="F81" s="3">
        <v>273.99999999999994</v>
      </c>
      <c r="G81" s="17">
        <v>0.64649205500000007</v>
      </c>
      <c r="H81" s="13">
        <v>1044.1199999999997</v>
      </c>
      <c r="I81" s="7" t="s">
        <v>19</v>
      </c>
      <c r="J81" s="7" t="s">
        <v>20</v>
      </c>
    </row>
    <row r="82" spans="1:10" ht="15" customHeight="1" x14ac:dyDescent="0.2">
      <c r="A82" s="8" t="s">
        <v>87</v>
      </c>
      <c r="B82" s="3">
        <f t="shared" si="11"/>
        <v>156</v>
      </c>
      <c r="C82" s="3">
        <v>2</v>
      </c>
      <c r="D82" s="3">
        <v>154</v>
      </c>
      <c r="E82" s="3">
        <v>474</v>
      </c>
      <c r="F82" s="3">
        <v>275.99999999999994</v>
      </c>
      <c r="G82" s="17">
        <v>0.62195766600000024</v>
      </c>
      <c r="H82" s="13">
        <v>1035.8399999999999</v>
      </c>
      <c r="I82" s="7" t="s">
        <v>19</v>
      </c>
      <c r="J82" s="7" t="s">
        <v>20</v>
      </c>
    </row>
    <row r="83" spans="1:10" ht="15" customHeight="1" x14ac:dyDescent="0.2">
      <c r="A83" s="8" t="s">
        <v>88</v>
      </c>
      <c r="B83" s="3">
        <f t="shared" si="11"/>
        <v>72</v>
      </c>
      <c r="C83" s="3">
        <v>5</v>
      </c>
      <c r="D83" s="3">
        <v>67</v>
      </c>
      <c r="E83" s="3">
        <v>209.00000000000006</v>
      </c>
      <c r="F83" s="3">
        <v>121</v>
      </c>
      <c r="G83" s="17">
        <v>0.28063491400000001</v>
      </c>
      <c r="H83" s="13">
        <v>470.17999999999995</v>
      </c>
      <c r="I83" s="7" t="s">
        <v>19</v>
      </c>
      <c r="J83" s="7" t="s">
        <v>20</v>
      </c>
    </row>
    <row r="84" spans="1:10" ht="15" customHeight="1" x14ac:dyDescent="0.2">
      <c r="A84" s="8" t="s">
        <v>89</v>
      </c>
      <c r="B84" s="3">
        <f t="shared" si="11"/>
        <v>467</v>
      </c>
      <c r="C84" s="3">
        <v>2</v>
      </c>
      <c r="D84" s="3">
        <v>465</v>
      </c>
      <c r="E84" s="3">
        <v>1768.9999999999989</v>
      </c>
      <c r="F84" s="3">
        <v>1287</v>
      </c>
      <c r="G84" s="17">
        <v>2.2653391299999988</v>
      </c>
      <c r="H84" s="13">
        <v>4589.2499999999964</v>
      </c>
      <c r="I84" s="7" t="s">
        <v>19</v>
      </c>
      <c r="J84" s="7" t="s">
        <v>20</v>
      </c>
    </row>
    <row r="85" spans="1:10" ht="15" customHeight="1" x14ac:dyDescent="0.2">
      <c r="A85" s="8" t="s">
        <v>90</v>
      </c>
      <c r="B85" s="3">
        <f t="shared" si="11"/>
        <v>121</v>
      </c>
      <c r="C85" s="3">
        <v>2</v>
      </c>
      <c r="D85" s="3">
        <v>119</v>
      </c>
      <c r="E85" s="3">
        <v>273</v>
      </c>
      <c r="F85" s="3">
        <v>199.99999999999991</v>
      </c>
      <c r="G85" s="17">
        <v>0.35365051399999997</v>
      </c>
      <c r="H85" s="13">
        <v>670.31000000000017</v>
      </c>
      <c r="I85" s="7" t="s">
        <v>19</v>
      </c>
      <c r="J85" s="7" t="s">
        <v>20</v>
      </c>
    </row>
    <row r="86" spans="1:10" ht="15" customHeight="1" x14ac:dyDescent="0.2">
      <c r="A86" s="8" t="s">
        <v>91</v>
      </c>
      <c r="B86" s="3">
        <f t="shared" si="11"/>
        <v>590</v>
      </c>
      <c r="C86" s="3">
        <v>13</v>
      </c>
      <c r="D86" s="3">
        <v>577</v>
      </c>
      <c r="E86" s="3">
        <v>2876.9999999999977</v>
      </c>
      <c r="F86" s="3">
        <v>1987.9999999999995</v>
      </c>
      <c r="G86" s="17">
        <v>3.7574605820000011</v>
      </c>
      <c r="H86" s="13">
        <v>6800.3999999999924</v>
      </c>
      <c r="I86" s="7" t="s">
        <v>19</v>
      </c>
      <c r="J86" s="7" t="s">
        <v>20</v>
      </c>
    </row>
    <row r="87" spans="1:10" ht="15" customHeight="1" x14ac:dyDescent="0.2">
      <c r="A87" s="8" t="s">
        <v>92</v>
      </c>
      <c r="B87" s="3">
        <f t="shared" si="11"/>
        <v>23</v>
      </c>
      <c r="C87" s="3" t="s">
        <v>17</v>
      </c>
      <c r="D87" s="3">
        <v>23</v>
      </c>
      <c r="E87" s="3">
        <v>52.999999999999993</v>
      </c>
      <c r="F87" s="3">
        <v>38</v>
      </c>
      <c r="G87" s="17">
        <v>7.0105818E-2</v>
      </c>
      <c r="H87" s="13">
        <v>131.57000000000002</v>
      </c>
      <c r="I87" s="7" t="s">
        <v>19</v>
      </c>
      <c r="J87" s="7" t="s">
        <v>20</v>
      </c>
    </row>
    <row r="88" spans="1:10" ht="15" customHeight="1" x14ac:dyDescent="0.2">
      <c r="A88" s="8" t="s">
        <v>93</v>
      </c>
      <c r="B88" s="3">
        <f t="shared" si="11"/>
        <v>118</v>
      </c>
      <c r="C88" s="3">
        <v>2</v>
      </c>
      <c r="D88" s="3">
        <v>116</v>
      </c>
      <c r="E88" s="3">
        <v>2928</v>
      </c>
      <c r="F88" s="3">
        <v>2159.9999999999991</v>
      </c>
      <c r="G88" s="17">
        <v>3.8588888999999988</v>
      </c>
      <c r="H88" s="13">
        <v>8125.99</v>
      </c>
      <c r="I88" s="7" t="s">
        <v>19</v>
      </c>
      <c r="J88" s="7" t="s">
        <v>20</v>
      </c>
    </row>
    <row r="89" spans="1:10" ht="15" customHeight="1" x14ac:dyDescent="0.2">
      <c r="A89" s="8" t="s">
        <v>94</v>
      </c>
      <c r="B89" s="3">
        <f t="shared" si="11"/>
        <v>779</v>
      </c>
      <c r="C89" s="3">
        <v>8</v>
      </c>
      <c r="D89" s="3">
        <v>771</v>
      </c>
      <c r="E89" s="3">
        <v>4459.0000000000018</v>
      </c>
      <c r="F89" s="3">
        <v>2533</v>
      </c>
      <c r="G89" s="17">
        <v>5.4930317630000047</v>
      </c>
      <c r="H89" s="13">
        <v>8386.109999999986</v>
      </c>
      <c r="I89" s="7" t="s">
        <v>19</v>
      </c>
      <c r="J89" s="7" t="s">
        <v>20</v>
      </c>
    </row>
    <row r="90" spans="1:10" ht="15" customHeight="1" x14ac:dyDescent="0.2">
      <c r="A90" s="8" t="s">
        <v>95</v>
      </c>
      <c r="B90" s="3">
        <f t="shared" si="11"/>
        <v>60</v>
      </c>
      <c r="C90" s="3">
        <v>15</v>
      </c>
      <c r="D90" s="3">
        <v>45</v>
      </c>
      <c r="E90" s="3">
        <v>230.00000000000006</v>
      </c>
      <c r="F90" s="3">
        <v>137.00000000000003</v>
      </c>
      <c r="G90" s="17">
        <v>0.30931216600000006</v>
      </c>
      <c r="H90" s="13">
        <v>513.9899999999999</v>
      </c>
      <c r="I90" s="7" t="s">
        <v>19</v>
      </c>
      <c r="J90" s="7" t="s">
        <v>20</v>
      </c>
    </row>
    <row r="91" spans="1:10" ht="15" customHeight="1" x14ac:dyDescent="0.2">
      <c r="A91" s="8" t="s">
        <v>96</v>
      </c>
      <c r="B91" s="3">
        <f t="shared" si="11"/>
        <v>173</v>
      </c>
      <c r="C91" s="3">
        <v>1</v>
      </c>
      <c r="D91" s="3">
        <v>172</v>
      </c>
      <c r="E91" s="3">
        <v>914</v>
      </c>
      <c r="F91" s="3">
        <v>519.00000000000034</v>
      </c>
      <c r="G91" s="17">
        <v>2.1584656150000017</v>
      </c>
      <c r="H91" s="13">
        <v>4728.79</v>
      </c>
      <c r="I91" s="7" t="s">
        <v>19</v>
      </c>
      <c r="J91" s="7" t="s">
        <v>20</v>
      </c>
    </row>
    <row r="92" spans="1:10" ht="15" customHeight="1" x14ac:dyDescent="0.2">
      <c r="A92" s="8" t="s">
        <v>97</v>
      </c>
      <c r="B92" s="3">
        <f t="shared" si="11"/>
        <v>205</v>
      </c>
      <c r="C92" s="3">
        <v>7</v>
      </c>
      <c r="D92" s="3">
        <v>198</v>
      </c>
      <c r="E92" s="3">
        <v>2305.9999999999991</v>
      </c>
      <c r="F92" s="3">
        <v>1887.0000000000023</v>
      </c>
      <c r="G92" s="17">
        <v>2.2356611259999992</v>
      </c>
      <c r="H92" s="13">
        <v>4447.5799999999981</v>
      </c>
      <c r="I92" s="7" t="s">
        <v>19</v>
      </c>
      <c r="J92" s="7" t="s">
        <v>20</v>
      </c>
    </row>
    <row r="93" spans="1:10" ht="15" customHeight="1" x14ac:dyDescent="0.2">
      <c r="A93" s="8" t="s">
        <v>98</v>
      </c>
      <c r="B93" s="3">
        <f t="shared" si="11"/>
        <v>693</v>
      </c>
      <c r="C93" s="3">
        <v>63</v>
      </c>
      <c r="D93" s="3">
        <v>630</v>
      </c>
      <c r="E93" s="3">
        <v>2782</v>
      </c>
      <c r="F93" s="3">
        <v>2162.9999999999991</v>
      </c>
      <c r="G93" s="17">
        <v>3.6451941890000001</v>
      </c>
      <c r="H93" s="13">
        <v>7945.7099999999964</v>
      </c>
      <c r="I93" s="7" t="s">
        <v>19</v>
      </c>
      <c r="J93" s="7" t="s">
        <v>20</v>
      </c>
    </row>
    <row r="94" spans="1:10" ht="15" customHeight="1" x14ac:dyDescent="0.2">
      <c r="A94" s="8" t="s">
        <v>99</v>
      </c>
      <c r="B94" s="3">
        <f t="shared" si="11"/>
        <v>285</v>
      </c>
      <c r="C94" s="3">
        <v>4</v>
      </c>
      <c r="D94" s="3">
        <v>281</v>
      </c>
      <c r="E94" s="3">
        <v>938.99999999999989</v>
      </c>
      <c r="F94" s="3">
        <v>723</v>
      </c>
      <c r="G94" s="17">
        <v>1.2196296300000014</v>
      </c>
      <c r="H94" s="13">
        <v>2475.0099999999998</v>
      </c>
      <c r="I94" s="7" t="s">
        <v>19</v>
      </c>
      <c r="J94" s="7" t="s">
        <v>20</v>
      </c>
    </row>
    <row r="95" spans="1:10" ht="15" customHeight="1" x14ac:dyDescent="0.2">
      <c r="A95" s="8" t="s">
        <v>100</v>
      </c>
      <c r="B95" s="3">
        <f t="shared" si="11"/>
        <v>31</v>
      </c>
      <c r="C95" s="3" t="s">
        <v>17</v>
      </c>
      <c r="D95" s="3">
        <v>31</v>
      </c>
      <c r="E95" s="3">
        <v>138.99999999999997</v>
      </c>
      <c r="F95" s="3">
        <v>91.999999999999986</v>
      </c>
      <c r="G95" s="17">
        <v>0.18772486900000002</v>
      </c>
      <c r="H95" s="13">
        <v>369.97</v>
      </c>
      <c r="I95" s="7" t="s">
        <v>19</v>
      </c>
      <c r="J95" s="7" t="s">
        <v>20</v>
      </c>
    </row>
    <row r="96" spans="1:10" ht="15" customHeight="1" x14ac:dyDescent="0.2">
      <c r="A96" s="8" t="s">
        <v>101</v>
      </c>
      <c r="B96" s="3">
        <f t="shared" si="11"/>
        <v>178</v>
      </c>
      <c r="C96" s="3">
        <v>3</v>
      </c>
      <c r="D96" s="3">
        <v>175</v>
      </c>
      <c r="E96" s="3">
        <v>1097</v>
      </c>
      <c r="F96" s="3">
        <v>789.99999999999955</v>
      </c>
      <c r="G96" s="17">
        <v>1.4250264580000009</v>
      </c>
      <c r="H96" s="13">
        <v>2654.3400000000006</v>
      </c>
      <c r="I96" s="7" t="s">
        <v>19</v>
      </c>
      <c r="J96" s="7" t="s">
        <v>20</v>
      </c>
    </row>
    <row r="97" spans="1:10" ht="21" customHeight="1" x14ac:dyDescent="0.2">
      <c r="A97" s="8" t="s">
        <v>9</v>
      </c>
      <c r="B97" s="4">
        <f t="shared" si="11"/>
        <v>1168</v>
      </c>
      <c r="C97" s="4">
        <f>C98+C112+C120+C132+C139</f>
        <v>53</v>
      </c>
      <c r="D97" s="4">
        <f t="shared" ref="D97:F97" si="14">D98+D112+D120+D126+D132+D139</f>
        <v>1115</v>
      </c>
      <c r="E97" s="4">
        <f t="shared" si="14"/>
        <v>13702</v>
      </c>
      <c r="F97" s="4">
        <f t="shared" si="14"/>
        <v>11666</v>
      </c>
      <c r="G97" s="4">
        <f>G98+G112+G120+G126+G132+G139</f>
        <v>19.532798945</v>
      </c>
      <c r="H97" s="12">
        <f>H98+H112+H120+H126+H132+H139</f>
        <v>38014.6</v>
      </c>
      <c r="I97" s="7" t="s">
        <v>19</v>
      </c>
      <c r="J97" s="7" t="s">
        <v>20</v>
      </c>
    </row>
    <row r="98" spans="1:10" ht="21" customHeight="1" x14ac:dyDescent="0.2">
      <c r="A98" s="8" t="s">
        <v>102</v>
      </c>
      <c r="B98" s="4">
        <f t="shared" si="11"/>
        <v>679</v>
      </c>
      <c r="C98" s="4">
        <f>SUM(C99:C111)</f>
        <v>35</v>
      </c>
      <c r="D98" s="4">
        <f t="shared" ref="D98:H98" si="15">SUM(D99:D111)</f>
        <v>644</v>
      </c>
      <c r="E98" s="4">
        <f t="shared" si="15"/>
        <v>3487</v>
      </c>
      <c r="F98" s="4">
        <f t="shared" si="15"/>
        <v>2471</v>
      </c>
      <c r="G98" s="16">
        <f t="shared" si="15"/>
        <v>6.0689894100000013</v>
      </c>
      <c r="H98" s="12">
        <f t="shared" si="15"/>
        <v>6964.6999999999989</v>
      </c>
      <c r="I98" s="7" t="s">
        <v>19</v>
      </c>
      <c r="J98" s="7" t="s">
        <v>20</v>
      </c>
    </row>
    <row r="99" spans="1:10" ht="15" customHeight="1" x14ac:dyDescent="0.2">
      <c r="A99" s="8" t="s">
        <v>103</v>
      </c>
      <c r="B99" s="3">
        <f t="shared" si="11"/>
        <v>128</v>
      </c>
      <c r="C99" s="3" t="s">
        <v>17</v>
      </c>
      <c r="D99" s="3">
        <v>128</v>
      </c>
      <c r="E99" s="3">
        <v>576.99999999999989</v>
      </c>
      <c r="F99" s="3">
        <v>496.99999999999989</v>
      </c>
      <c r="G99" s="17">
        <v>0.76137566500000042</v>
      </c>
      <c r="H99" s="13">
        <v>1338.54</v>
      </c>
      <c r="I99" s="7" t="s">
        <v>19</v>
      </c>
      <c r="J99" s="7" t="s">
        <v>20</v>
      </c>
    </row>
    <row r="100" spans="1:10" ht="15" customHeight="1" x14ac:dyDescent="0.2">
      <c r="A100" s="8" t="s">
        <v>104</v>
      </c>
      <c r="B100" s="3">
        <f t="shared" si="11"/>
        <v>36</v>
      </c>
      <c r="C100" s="3">
        <v>2</v>
      </c>
      <c r="D100" s="3">
        <v>34</v>
      </c>
      <c r="E100" s="3">
        <v>92.000000000000028</v>
      </c>
      <c r="F100" s="3">
        <v>65.000000000000014</v>
      </c>
      <c r="G100" s="17">
        <v>0.11936507800000001</v>
      </c>
      <c r="H100" s="13">
        <v>129.1</v>
      </c>
      <c r="I100" s="7" t="s">
        <v>19</v>
      </c>
      <c r="J100" s="7" t="s">
        <v>20</v>
      </c>
    </row>
    <row r="101" spans="1:10" ht="15" customHeight="1" x14ac:dyDescent="0.2">
      <c r="A101" s="8" t="s">
        <v>105</v>
      </c>
      <c r="B101" s="3">
        <f t="shared" si="11"/>
        <v>41</v>
      </c>
      <c r="C101" s="3">
        <v>1</v>
      </c>
      <c r="D101" s="3">
        <v>40</v>
      </c>
      <c r="E101" s="3">
        <v>178.99999999999994</v>
      </c>
      <c r="F101" s="3">
        <v>142</v>
      </c>
      <c r="G101" s="17">
        <v>0.23682540000000002</v>
      </c>
      <c r="H101" s="13">
        <v>356.5</v>
      </c>
      <c r="I101" s="7" t="s">
        <v>19</v>
      </c>
      <c r="J101" s="7" t="s">
        <v>20</v>
      </c>
    </row>
    <row r="102" spans="1:10" ht="15" customHeight="1" x14ac:dyDescent="0.2">
      <c r="A102" s="8" t="s">
        <v>106</v>
      </c>
      <c r="B102" s="3">
        <f t="shared" si="11"/>
        <v>158</v>
      </c>
      <c r="C102" s="3">
        <v>3</v>
      </c>
      <c r="D102" s="3">
        <v>155</v>
      </c>
      <c r="E102" s="3">
        <v>1087</v>
      </c>
      <c r="F102" s="3">
        <v>785.00000000000023</v>
      </c>
      <c r="G102" s="17">
        <v>1.9223809529999998</v>
      </c>
      <c r="H102" s="13">
        <v>2401.5499999999997</v>
      </c>
      <c r="I102" s="7" t="s">
        <v>19</v>
      </c>
      <c r="J102" s="7" t="s">
        <v>20</v>
      </c>
    </row>
    <row r="103" spans="1:10" ht="15" customHeight="1" x14ac:dyDescent="0.2">
      <c r="A103" s="8" t="s">
        <v>107</v>
      </c>
      <c r="B103" s="3">
        <f t="shared" si="11"/>
        <v>32</v>
      </c>
      <c r="C103" s="3">
        <v>1</v>
      </c>
      <c r="D103" s="3">
        <v>31</v>
      </c>
      <c r="E103" s="3">
        <v>190</v>
      </c>
      <c r="F103" s="3">
        <v>142.99999999999997</v>
      </c>
      <c r="G103" s="17">
        <v>1.24936508</v>
      </c>
      <c r="H103" s="13">
        <v>402.17000000000007</v>
      </c>
      <c r="I103" s="7" t="s">
        <v>19</v>
      </c>
      <c r="J103" s="7" t="s">
        <v>20</v>
      </c>
    </row>
    <row r="104" spans="1:10" ht="15" customHeight="1" x14ac:dyDescent="0.2">
      <c r="A104" s="8" t="s">
        <v>108</v>
      </c>
      <c r="B104" s="3">
        <f t="shared" si="11"/>
        <v>50</v>
      </c>
      <c r="C104" s="3">
        <v>16</v>
      </c>
      <c r="D104" s="3">
        <v>34</v>
      </c>
      <c r="E104" s="3">
        <v>161.00000000000003</v>
      </c>
      <c r="F104" s="3">
        <v>111.99999999999999</v>
      </c>
      <c r="G104" s="17">
        <v>0.21375660900000001</v>
      </c>
      <c r="H104" s="13">
        <v>328.65999999999997</v>
      </c>
      <c r="I104" s="7" t="s">
        <v>19</v>
      </c>
      <c r="J104" s="7" t="s">
        <v>20</v>
      </c>
    </row>
    <row r="105" spans="1:10" ht="15" customHeight="1" x14ac:dyDescent="0.2">
      <c r="A105" s="8" t="s">
        <v>109</v>
      </c>
      <c r="B105" s="3">
        <f t="shared" si="11"/>
        <v>52</v>
      </c>
      <c r="C105" s="3">
        <v>1</v>
      </c>
      <c r="D105" s="3">
        <v>51</v>
      </c>
      <c r="E105" s="3">
        <v>227.00000000000003</v>
      </c>
      <c r="F105" s="3">
        <v>80.999999999999972</v>
      </c>
      <c r="G105" s="17">
        <v>0.29476190200000002</v>
      </c>
      <c r="H105" s="13">
        <v>246.76999999999995</v>
      </c>
      <c r="I105" s="7" t="s">
        <v>19</v>
      </c>
      <c r="J105" s="7" t="s">
        <v>20</v>
      </c>
    </row>
    <row r="106" spans="1:10" ht="15" customHeight="1" x14ac:dyDescent="0.2">
      <c r="A106" s="8" t="s">
        <v>110</v>
      </c>
      <c r="B106" s="3">
        <f t="shared" si="11"/>
        <v>17</v>
      </c>
      <c r="C106" s="3">
        <v>2</v>
      </c>
      <c r="D106" s="3">
        <v>15</v>
      </c>
      <c r="E106" s="3">
        <v>64</v>
      </c>
      <c r="F106" s="3">
        <v>45</v>
      </c>
      <c r="G106" s="17">
        <v>8.0846558999999985E-2</v>
      </c>
      <c r="H106" s="13">
        <v>97.6</v>
      </c>
      <c r="I106" s="7" t="s">
        <v>19</v>
      </c>
      <c r="J106" s="7" t="s">
        <v>20</v>
      </c>
    </row>
    <row r="107" spans="1:10" ht="15" customHeight="1" x14ac:dyDescent="0.2">
      <c r="A107" s="8" t="s">
        <v>111</v>
      </c>
      <c r="B107" s="3">
        <f t="shared" si="11"/>
        <v>51</v>
      </c>
      <c r="C107" s="3" t="s">
        <v>17</v>
      </c>
      <c r="D107" s="3">
        <v>51</v>
      </c>
      <c r="E107" s="3">
        <v>167.00000000000003</v>
      </c>
      <c r="F107" s="3">
        <v>104.00000000000001</v>
      </c>
      <c r="G107" s="17">
        <v>0.22433861899999999</v>
      </c>
      <c r="H107" s="13">
        <v>249.36999999999995</v>
      </c>
      <c r="I107" s="7" t="s">
        <v>19</v>
      </c>
      <c r="J107" s="7" t="s">
        <v>20</v>
      </c>
    </row>
    <row r="108" spans="1:10" ht="15" customHeight="1" x14ac:dyDescent="0.2">
      <c r="A108" s="8" t="s">
        <v>112</v>
      </c>
      <c r="B108" s="3">
        <f t="shared" si="11"/>
        <v>34</v>
      </c>
      <c r="C108" s="3">
        <v>2</v>
      </c>
      <c r="D108" s="3">
        <v>32</v>
      </c>
      <c r="E108" s="3">
        <v>288</v>
      </c>
      <c r="F108" s="3">
        <v>199</v>
      </c>
      <c r="G108" s="17">
        <v>0.37201058099999995</v>
      </c>
      <c r="H108" s="13">
        <v>479.02</v>
      </c>
      <c r="I108" s="7" t="s">
        <v>19</v>
      </c>
      <c r="J108" s="7" t="s">
        <v>20</v>
      </c>
    </row>
    <row r="109" spans="1:10" ht="15" customHeight="1" x14ac:dyDescent="0.2">
      <c r="A109" s="8" t="s">
        <v>113</v>
      </c>
      <c r="B109" s="3">
        <f t="shared" si="11"/>
        <v>57</v>
      </c>
      <c r="C109" s="3">
        <v>5</v>
      </c>
      <c r="D109" s="3">
        <v>52</v>
      </c>
      <c r="E109" s="3">
        <v>281.00000000000006</v>
      </c>
      <c r="F109" s="3">
        <v>178</v>
      </c>
      <c r="G109" s="17">
        <v>0.3689894210000001</v>
      </c>
      <c r="H109" s="13">
        <v>480.7399999999999</v>
      </c>
      <c r="I109" s="7" t="s">
        <v>19</v>
      </c>
      <c r="J109" s="7" t="s">
        <v>20</v>
      </c>
    </row>
    <row r="110" spans="1:10" ht="15" customHeight="1" x14ac:dyDescent="0.2">
      <c r="A110" s="8" t="s">
        <v>114</v>
      </c>
      <c r="B110" s="3">
        <f t="shared" si="11"/>
        <v>3</v>
      </c>
      <c r="C110" s="3" t="s">
        <v>17</v>
      </c>
      <c r="D110" s="3">
        <v>3</v>
      </c>
      <c r="E110" s="3">
        <v>102</v>
      </c>
      <c r="F110" s="3">
        <v>102</v>
      </c>
      <c r="G110" s="17">
        <v>0.132645502</v>
      </c>
      <c r="H110" s="13">
        <v>396.96999999999997</v>
      </c>
      <c r="I110" s="7" t="s">
        <v>19</v>
      </c>
      <c r="J110" s="7" t="s">
        <v>20</v>
      </c>
    </row>
    <row r="111" spans="1:10" ht="15" customHeight="1" x14ac:dyDescent="0.2">
      <c r="A111" s="8" t="s">
        <v>115</v>
      </c>
      <c r="B111" s="3">
        <f t="shared" si="11"/>
        <v>20</v>
      </c>
      <c r="C111" s="3">
        <v>2</v>
      </c>
      <c r="D111" s="3">
        <v>18</v>
      </c>
      <c r="E111" s="3">
        <v>71.999999999999986</v>
      </c>
      <c r="F111" s="3">
        <v>18</v>
      </c>
      <c r="G111" s="17">
        <v>9.2328041E-2</v>
      </c>
      <c r="H111" s="13">
        <v>57.70999999999998</v>
      </c>
      <c r="I111" s="7" t="s">
        <v>19</v>
      </c>
      <c r="J111" s="7" t="s">
        <v>20</v>
      </c>
    </row>
    <row r="112" spans="1:10" ht="21" customHeight="1" x14ac:dyDescent="0.2">
      <c r="A112" s="8" t="s">
        <v>116</v>
      </c>
      <c r="B112" s="4">
        <f t="shared" si="11"/>
        <v>104</v>
      </c>
      <c r="C112" s="4">
        <f>SUM(C113:C119)</f>
        <v>4</v>
      </c>
      <c r="D112" s="4">
        <f t="shared" ref="D112:H112" si="16">SUM(D113:D119)</f>
        <v>100</v>
      </c>
      <c r="E112" s="4">
        <f t="shared" si="16"/>
        <v>2502</v>
      </c>
      <c r="F112" s="4">
        <f t="shared" si="16"/>
        <v>2235.0000000000005</v>
      </c>
      <c r="G112" s="16">
        <f t="shared" si="16"/>
        <v>3.2944973639999993</v>
      </c>
      <c r="H112" s="12">
        <f t="shared" si="16"/>
        <v>5299.61</v>
      </c>
      <c r="I112" s="7" t="s">
        <v>19</v>
      </c>
      <c r="J112" s="7" t="s">
        <v>20</v>
      </c>
    </row>
    <row r="113" spans="1:10" ht="15" customHeight="1" x14ac:dyDescent="0.2">
      <c r="A113" s="8" t="s">
        <v>590</v>
      </c>
      <c r="B113" s="3">
        <f t="shared" si="11"/>
        <v>6</v>
      </c>
      <c r="C113" s="3">
        <v>1</v>
      </c>
      <c r="D113" s="3">
        <v>5</v>
      </c>
      <c r="E113" s="3">
        <v>26.000000000000004</v>
      </c>
      <c r="F113" s="3">
        <v>18</v>
      </c>
      <c r="G113" s="17">
        <v>3.1164022E-2</v>
      </c>
      <c r="H113" s="13">
        <v>47</v>
      </c>
      <c r="I113" s="7" t="s">
        <v>19</v>
      </c>
      <c r="J113" s="7" t="s">
        <v>20</v>
      </c>
    </row>
    <row r="114" spans="1:10" ht="15" customHeight="1" x14ac:dyDescent="0.2">
      <c r="A114" s="8" t="s">
        <v>117</v>
      </c>
      <c r="B114" s="3">
        <f t="shared" si="11"/>
        <v>5</v>
      </c>
      <c r="C114" s="3" t="s">
        <v>17</v>
      </c>
      <c r="D114" s="3">
        <v>5</v>
      </c>
      <c r="E114" s="3">
        <v>65</v>
      </c>
      <c r="F114" s="3">
        <v>65</v>
      </c>
      <c r="G114" s="17">
        <v>8.6613756E-2</v>
      </c>
      <c r="H114" s="13">
        <v>125.00000000000001</v>
      </c>
      <c r="I114" s="7" t="s">
        <v>19</v>
      </c>
      <c r="J114" s="7" t="s">
        <v>20</v>
      </c>
    </row>
    <row r="115" spans="1:10" ht="15" customHeight="1" x14ac:dyDescent="0.2">
      <c r="A115" s="8" t="s">
        <v>118</v>
      </c>
      <c r="B115" s="3">
        <f t="shared" si="11"/>
        <v>15</v>
      </c>
      <c r="C115" s="3">
        <v>1</v>
      </c>
      <c r="D115" s="3">
        <v>14</v>
      </c>
      <c r="E115" s="3">
        <v>65.999999999999986</v>
      </c>
      <c r="F115" s="3">
        <v>24.999999999999996</v>
      </c>
      <c r="G115" s="17">
        <v>8.0264551999999989E-2</v>
      </c>
      <c r="H115" s="13">
        <v>75</v>
      </c>
      <c r="I115" s="7" t="s">
        <v>19</v>
      </c>
      <c r="J115" s="7" t="s">
        <v>20</v>
      </c>
    </row>
    <row r="116" spans="1:10" ht="15" customHeight="1" x14ac:dyDescent="0.2">
      <c r="A116" s="8" t="s">
        <v>119</v>
      </c>
      <c r="B116" s="3">
        <f t="shared" si="11"/>
        <v>50</v>
      </c>
      <c r="C116" s="3" t="s">
        <v>17</v>
      </c>
      <c r="D116" s="3">
        <v>50</v>
      </c>
      <c r="E116" s="3">
        <v>1744.0000000000002</v>
      </c>
      <c r="F116" s="3">
        <v>1680.0000000000005</v>
      </c>
      <c r="G116" s="17">
        <v>2.2925396869999997</v>
      </c>
      <c r="H116" s="13">
        <v>3392.81</v>
      </c>
      <c r="I116" s="7" t="s">
        <v>19</v>
      </c>
      <c r="J116" s="7" t="s">
        <v>20</v>
      </c>
    </row>
    <row r="117" spans="1:10" ht="15" customHeight="1" x14ac:dyDescent="0.2">
      <c r="A117" s="8" t="s">
        <v>120</v>
      </c>
      <c r="B117" s="3">
        <f t="shared" si="11"/>
        <v>7</v>
      </c>
      <c r="C117" s="3" t="s">
        <v>17</v>
      </c>
      <c r="D117" s="3">
        <v>7</v>
      </c>
      <c r="E117" s="3">
        <v>30.999999999999996</v>
      </c>
      <c r="F117" s="3">
        <v>29.000000000000004</v>
      </c>
      <c r="G117" s="17">
        <v>3.7777778999999997E-2</v>
      </c>
      <c r="H117" s="13">
        <v>109.00000000000001</v>
      </c>
      <c r="I117" s="7" t="s">
        <v>19</v>
      </c>
      <c r="J117" s="7" t="s">
        <v>20</v>
      </c>
    </row>
    <row r="118" spans="1:10" ht="15" customHeight="1" x14ac:dyDescent="0.2">
      <c r="A118" s="8" t="s">
        <v>121</v>
      </c>
      <c r="B118" s="3">
        <f t="shared" si="11"/>
        <v>5</v>
      </c>
      <c r="C118" s="3" t="s">
        <v>17</v>
      </c>
      <c r="D118" s="3">
        <v>5</v>
      </c>
      <c r="E118" s="3">
        <v>46</v>
      </c>
      <c r="F118" s="3">
        <v>46</v>
      </c>
      <c r="G118" s="17">
        <v>6.1164020999999999E-2</v>
      </c>
      <c r="H118" s="13">
        <v>157</v>
      </c>
      <c r="I118" s="7" t="s">
        <v>19</v>
      </c>
      <c r="J118" s="7" t="s">
        <v>20</v>
      </c>
    </row>
    <row r="119" spans="1:10" ht="15" customHeight="1" x14ac:dyDescent="0.2">
      <c r="A119" s="8" t="s">
        <v>122</v>
      </c>
      <c r="B119" s="3">
        <f t="shared" si="11"/>
        <v>16</v>
      </c>
      <c r="C119" s="3">
        <v>2</v>
      </c>
      <c r="D119" s="3">
        <v>14</v>
      </c>
      <c r="E119" s="3">
        <v>524</v>
      </c>
      <c r="F119" s="3">
        <v>371.99999999999994</v>
      </c>
      <c r="G119" s="17">
        <v>0.70497354699999992</v>
      </c>
      <c r="H119" s="13">
        <v>1393.8</v>
      </c>
      <c r="I119" s="7" t="s">
        <v>19</v>
      </c>
      <c r="J119" s="7" t="s">
        <v>20</v>
      </c>
    </row>
    <row r="120" spans="1:10" ht="21" customHeight="1" x14ac:dyDescent="0.2">
      <c r="A120" s="8" t="s">
        <v>123</v>
      </c>
      <c r="B120" s="4">
        <f t="shared" si="11"/>
        <v>270</v>
      </c>
      <c r="C120" s="4">
        <f>SUM(C121:C125)</f>
        <v>8</v>
      </c>
      <c r="D120" s="4">
        <f t="shared" ref="D120:H120" si="17">SUM(D121:D125)</f>
        <v>262</v>
      </c>
      <c r="E120" s="4">
        <f t="shared" si="17"/>
        <v>2119.9999999999995</v>
      </c>
      <c r="F120" s="4">
        <f t="shared" si="17"/>
        <v>1519</v>
      </c>
      <c r="G120" s="16">
        <f t="shared" si="17"/>
        <v>2.7473015909999998</v>
      </c>
      <c r="H120" s="12">
        <f t="shared" si="17"/>
        <v>5234.7699999999986</v>
      </c>
      <c r="I120" s="7" t="s">
        <v>19</v>
      </c>
      <c r="J120" s="7" t="s">
        <v>20</v>
      </c>
    </row>
    <row r="121" spans="1:10" ht="15" customHeight="1" x14ac:dyDescent="0.2">
      <c r="A121" s="8" t="s">
        <v>591</v>
      </c>
      <c r="B121" s="3">
        <f t="shared" si="11"/>
        <v>44</v>
      </c>
      <c r="C121" s="3">
        <v>3</v>
      </c>
      <c r="D121" s="3">
        <v>41</v>
      </c>
      <c r="E121" s="3">
        <v>499.00000000000011</v>
      </c>
      <c r="F121" s="3">
        <v>417</v>
      </c>
      <c r="G121" s="17">
        <v>0.64476190300000003</v>
      </c>
      <c r="H121" s="13">
        <v>1488.3300000000002</v>
      </c>
      <c r="I121" s="7" t="s">
        <v>19</v>
      </c>
      <c r="J121" s="7" t="s">
        <v>20</v>
      </c>
    </row>
    <row r="122" spans="1:10" ht="15" customHeight="1" x14ac:dyDescent="0.2">
      <c r="A122" s="8" t="s">
        <v>649</v>
      </c>
      <c r="B122" s="3">
        <f t="shared" si="11"/>
        <v>14</v>
      </c>
      <c r="C122" s="3" t="s">
        <v>17</v>
      </c>
      <c r="D122" s="3">
        <v>14</v>
      </c>
      <c r="E122" s="3">
        <v>39.999999999999993</v>
      </c>
      <c r="F122" s="3">
        <v>36</v>
      </c>
      <c r="G122" s="17">
        <v>5.2910056000000004E-2</v>
      </c>
      <c r="H122" s="13">
        <v>151.63999999999999</v>
      </c>
      <c r="I122" s="7" t="s">
        <v>19</v>
      </c>
      <c r="J122" s="7" t="s">
        <v>20</v>
      </c>
    </row>
    <row r="123" spans="1:10" ht="15" customHeight="1" x14ac:dyDescent="0.2">
      <c r="A123" s="8" t="s">
        <v>124</v>
      </c>
      <c r="B123" s="3">
        <f t="shared" si="11"/>
        <v>136</v>
      </c>
      <c r="C123" s="3">
        <v>2</v>
      </c>
      <c r="D123" s="3">
        <v>134</v>
      </c>
      <c r="E123" s="3">
        <v>1275.9999999999995</v>
      </c>
      <c r="F123" s="3">
        <v>816</v>
      </c>
      <c r="G123" s="17">
        <v>1.6674074050000001</v>
      </c>
      <c r="H123" s="13">
        <v>2856.2099999999991</v>
      </c>
      <c r="I123" s="7" t="s">
        <v>19</v>
      </c>
      <c r="J123" s="7" t="s">
        <v>20</v>
      </c>
    </row>
    <row r="124" spans="1:10" ht="15" customHeight="1" x14ac:dyDescent="0.2">
      <c r="A124" s="8" t="s">
        <v>125</v>
      </c>
      <c r="B124" s="3">
        <f t="shared" si="11"/>
        <v>45</v>
      </c>
      <c r="C124" s="3">
        <v>1</v>
      </c>
      <c r="D124" s="3">
        <v>44</v>
      </c>
      <c r="E124" s="3">
        <v>174</v>
      </c>
      <c r="F124" s="3">
        <v>150.99999999999997</v>
      </c>
      <c r="G124" s="17">
        <v>0.20772486899999992</v>
      </c>
      <c r="H124" s="13">
        <v>374.65000000000003</v>
      </c>
      <c r="I124" s="7" t="s">
        <v>19</v>
      </c>
      <c r="J124" s="7" t="s">
        <v>20</v>
      </c>
    </row>
    <row r="125" spans="1:10" ht="15" customHeight="1" x14ac:dyDescent="0.2">
      <c r="A125" s="8" t="s">
        <v>93</v>
      </c>
      <c r="B125" s="3">
        <f t="shared" si="11"/>
        <v>31</v>
      </c>
      <c r="C125" s="3">
        <v>2</v>
      </c>
      <c r="D125" s="3">
        <v>29</v>
      </c>
      <c r="E125" s="3">
        <v>131</v>
      </c>
      <c r="F125" s="3">
        <v>99.000000000000014</v>
      </c>
      <c r="G125" s="17">
        <v>0.17449735800000002</v>
      </c>
      <c r="H125" s="13">
        <v>363.94</v>
      </c>
      <c r="I125" s="7" t="s">
        <v>19</v>
      </c>
      <c r="J125" s="7" t="s">
        <v>20</v>
      </c>
    </row>
    <row r="126" spans="1:10" ht="21" customHeight="1" x14ac:dyDescent="0.2">
      <c r="A126" s="8" t="s">
        <v>126</v>
      </c>
      <c r="B126" s="4">
        <f t="shared" si="11"/>
        <v>16</v>
      </c>
      <c r="C126" s="4">
        <f>SUM(C127:C131)</f>
        <v>0</v>
      </c>
      <c r="D126" s="4">
        <f t="shared" ref="D126:H126" si="18">SUM(D127:D131)</f>
        <v>16</v>
      </c>
      <c r="E126" s="4">
        <f t="shared" si="18"/>
        <v>3106</v>
      </c>
      <c r="F126" s="4">
        <f t="shared" si="18"/>
        <v>3071</v>
      </c>
      <c r="G126" s="16">
        <f t="shared" si="18"/>
        <v>4.1149735459999999</v>
      </c>
      <c r="H126" s="12">
        <f t="shared" si="18"/>
        <v>12133</v>
      </c>
      <c r="I126" s="7" t="s">
        <v>19</v>
      </c>
      <c r="J126" s="7" t="s">
        <v>20</v>
      </c>
    </row>
    <row r="127" spans="1:10" ht="15" customHeight="1" x14ac:dyDescent="0.2">
      <c r="A127" s="8" t="s">
        <v>592</v>
      </c>
      <c r="B127" s="3">
        <f t="shared" si="11"/>
        <v>4</v>
      </c>
      <c r="C127" s="3" t="s">
        <v>17</v>
      </c>
      <c r="D127" s="3">
        <v>4</v>
      </c>
      <c r="E127" s="3">
        <v>3014</v>
      </c>
      <c r="F127" s="3">
        <v>3004</v>
      </c>
      <c r="G127" s="17">
        <v>3.9852910050000001</v>
      </c>
      <c r="H127" s="13">
        <v>11928</v>
      </c>
      <c r="I127" s="7" t="s">
        <v>19</v>
      </c>
      <c r="J127" s="7" t="s">
        <v>20</v>
      </c>
    </row>
    <row r="128" spans="1:10" ht="15" customHeight="1" x14ac:dyDescent="0.2">
      <c r="A128" s="8" t="s">
        <v>127</v>
      </c>
      <c r="B128" s="3">
        <f t="shared" si="11"/>
        <v>3</v>
      </c>
      <c r="C128" s="3" t="s">
        <v>17</v>
      </c>
      <c r="D128" s="3">
        <v>3</v>
      </c>
      <c r="E128" s="3">
        <v>27</v>
      </c>
      <c r="F128" s="3">
        <v>27</v>
      </c>
      <c r="G128" s="17">
        <v>3.6613756999999997E-2</v>
      </c>
      <c r="H128" s="13">
        <v>119.6</v>
      </c>
      <c r="I128" s="7" t="s">
        <v>19</v>
      </c>
      <c r="J128" s="7" t="s">
        <v>20</v>
      </c>
    </row>
    <row r="129" spans="1:10" ht="15" customHeight="1" x14ac:dyDescent="0.2">
      <c r="A129" s="8" t="s">
        <v>128</v>
      </c>
      <c r="B129" s="3">
        <f t="shared" si="11"/>
        <v>3</v>
      </c>
      <c r="C129" s="3" t="s">
        <v>17</v>
      </c>
      <c r="D129" s="3">
        <v>3</v>
      </c>
      <c r="E129" s="3">
        <v>11</v>
      </c>
      <c r="F129" s="3">
        <v>8</v>
      </c>
      <c r="G129" s="17">
        <v>1.4550265E-2</v>
      </c>
      <c r="H129" s="13">
        <v>24</v>
      </c>
      <c r="I129" s="7" t="s">
        <v>19</v>
      </c>
      <c r="J129" s="7" t="s">
        <v>20</v>
      </c>
    </row>
    <row r="130" spans="1:10" ht="15" customHeight="1" x14ac:dyDescent="0.2">
      <c r="A130" s="8" t="s">
        <v>129</v>
      </c>
      <c r="B130" s="3">
        <f t="shared" si="11"/>
        <v>3</v>
      </c>
      <c r="C130" s="3" t="s">
        <v>17</v>
      </c>
      <c r="D130" s="3">
        <v>3</v>
      </c>
      <c r="E130" s="3">
        <v>30</v>
      </c>
      <c r="F130" s="3">
        <v>8</v>
      </c>
      <c r="G130" s="17">
        <v>4.3227513999999995E-2</v>
      </c>
      <c r="H130" s="13">
        <v>14.399999999999997</v>
      </c>
      <c r="I130" s="7" t="s">
        <v>19</v>
      </c>
      <c r="J130" s="7" t="s">
        <v>20</v>
      </c>
    </row>
    <row r="131" spans="1:10" ht="15" customHeight="1" x14ac:dyDescent="0.2">
      <c r="A131" s="8" t="s">
        <v>130</v>
      </c>
      <c r="B131" s="3">
        <f t="shared" si="11"/>
        <v>3</v>
      </c>
      <c r="C131" s="3" t="s">
        <v>17</v>
      </c>
      <c r="D131" s="3">
        <v>3</v>
      </c>
      <c r="E131" s="3">
        <v>24</v>
      </c>
      <c r="F131" s="3">
        <v>24</v>
      </c>
      <c r="G131" s="17">
        <v>3.5291005E-2</v>
      </c>
      <c r="H131" s="13">
        <v>47</v>
      </c>
      <c r="I131" s="7" t="s">
        <v>19</v>
      </c>
      <c r="J131" s="7" t="s">
        <v>20</v>
      </c>
    </row>
    <row r="132" spans="1:10" ht="21" customHeight="1" x14ac:dyDescent="0.2">
      <c r="A132" s="8" t="s">
        <v>131</v>
      </c>
      <c r="B132" s="4">
        <f t="shared" si="11"/>
        <v>19</v>
      </c>
      <c r="C132" s="4">
        <f>SUM(C133:C138)</f>
        <v>5</v>
      </c>
      <c r="D132" s="4">
        <f t="shared" ref="D132:H132" si="19">SUM(D133:D138)</f>
        <v>14</v>
      </c>
      <c r="E132" s="4">
        <f t="shared" si="19"/>
        <v>1802.9999999999998</v>
      </c>
      <c r="F132" s="4">
        <f t="shared" si="19"/>
        <v>1768</v>
      </c>
      <c r="G132" s="16">
        <f t="shared" si="19"/>
        <v>2.3942328049999997</v>
      </c>
      <c r="H132" s="12">
        <f t="shared" si="19"/>
        <v>6088.9400000000005</v>
      </c>
      <c r="I132" s="7" t="s">
        <v>19</v>
      </c>
      <c r="J132" s="7" t="s">
        <v>20</v>
      </c>
    </row>
    <row r="133" spans="1:10" ht="15" customHeight="1" x14ac:dyDescent="0.2">
      <c r="A133" s="8" t="s">
        <v>593</v>
      </c>
      <c r="B133" s="3">
        <f t="shared" si="11"/>
        <v>2</v>
      </c>
      <c r="C133" s="3" t="s">
        <v>17</v>
      </c>
      <c r="D133" s="3">
        <v>2</v>
      </c>
      <c r="E133" s="3">
        <v>3</v>
      </c>
      <c r="F133" s="3">
        <v>2</v>
      </c>
      <c r="G133" s="17">
        <v>3.9682540000000001E-3</v>
      </c>
      <c r="H133" s="13">
        <v>9.6</v>
      </c>
      <c r="I133" s="7" t="s">
        <v>19</v>
      </c>
      <c r="J133" s="7" t="s">
        <v>20</v>
      </c>
    </row>
    <row r="134" spans="1:10" ht="15" customHeight="1" x14ac:dyDescent="0.2">
      <c r="A134" s="8" t="s">
        <v>132</v>
      </c>
      <c r="B134" s="3">
        <f t="shared" ref="B134:B197" si="20">SUM(C134:D134)</f>
        <v>3</v>
      </c>
      <c r="C134" s="3">
        <v>2</v>
      </c>
      <c r="D134" s="3">
        <v>1</v>
      </c>
      <c r="E134" s="3">
        <v>21</v>
      </c>
      <c r="F134" s="3">
        <v>10</v>
      </c>
      <c r="G134" s="17">
        <v>2.9259259000000003E-2</v>
      </c>
      <c r="H134" s="13">
        <v>27.5</v>
      </c>
      <c r="I134" s="7" t="s">
        <v>19</v>
      </c>
      <c r="J134" s="7" t="s">
        <v>20</v>
      </c>
    </row>
    <row r="135" spans="1:10" ht="15" customHeight="1" x14ac:dyDescent="0.2">
      <c r="A135" s="8" t="s">
        <v>133</v>
      </c>
      <c r="B135" s="3">
        <f t="shared" si="20"/>
        <v>7</v>
      </c>
      <c r="C135" s="3">
        <v>1</v>
      </c>
      <c r="D135" s="3">
        <v>6</v>
      </c>
      <c r="E135" s="3">
        <v>1741.9999999999998</v>
      </c>
      <c r="F135" s="3">
        <v>1719</v>
      </c>
      <c r="G135" s="17">
        <v>2.3058730159999996</v>
      </c>
      <c r="H135" s="13">
        <v>5956</v>
      </c>
      <c r="I135" s="7" t="s">
        <v>19</v>
      </c>
      <c r="J135" s="7" t="s">
        <v>20</v>
      </c>
    </row>
    <row r="136" spans="1:10" ht="15" customHeight="1" x14ac:dyDescent="0.2">
      <c r="A136" s="8" t="s">
        <v>134</v>
      </c>
      <c r="B136" s="3">
        <f t="shared" si="20"/>
        <v>2</v>
      </c>
      <c r="C136" s="3">
        <v>1</v>
      </c>
      <c r="D136" s="3">
        <v>1</v>
      </c>
      <c r="E136" s="3">
        <v>8</v>
      </c>
      <c r="F136" s="3">
        <v>8</v>
      </c>
      <c r="G136" s="17">
        <v>1.2645503000000001E-2</v>
      </c>
      <c r="H136" s="13">
        <v>15</v>
      </c>
      <c r="I136" s="7" t="s">
        <v>19</v>
      </c>
      <c r="J136" s="7" t="s">
        <v>20</v>
      </c>
    </row>
    <row r="137" spans="1:10" ht="15" customHeight="1" x14ac:dyDescent="0.2">
      <c r="A137" s="8" t="s">
        <v>135</v>
      </c>
      <c r="B137" s="3">
        <f t="shared" si="20"/>
        <v>4</v>
      </c>
      <c r="C137" s="3">
        <v>1</v>
      </c>
      <c r="D137" s="3">
        <v>3</v>
      </c>
      <c r="E137" s="3">
        <v>25</v>
      </c>
      <c r="F137" s="3">
        <v>25</v>
      </c>
      <c r="G137" s="17">
        <v>3.7195768000000004E-2</v>
      </c>
      <c r="H137" s="13">
        <v>70.84</v>
      </c>
      <c r="I137" s="7" t="s">
        <v>19</v>
      </c>
      <c r="J137" s="7" t="s">
        <v>20</v>
      </c>
    </row>
    <row r="138" spans="1:10" ht="15" customHeight="1" x14ac:dyDescent="0.2">
      <c r="A138" s="8" t="s">
        <v>136</v>
      </c>
      <c r="B138" s="3">
        <f t="shared" si="20"/>
        <v>1</v>
      </c>
      <c r="C138" s="3" t="s">
        <v>17</v>
      </c>
      <c r="D138" s="3">
        <v>1</v>
      </c>
      <c r="E138" s="3">
        <v>4</v>
      </c>
      <c r="F138" s="3">
        <v>4</v>
      </c>
      <c r="G138" s="17">
        <v>5.2910049999999997E-3</v>
      </c>
      <c r="H138" s="13">
        <v>10</v>
      </c>
      <c r="I138" s="7" t="s">
        <v>19</v>
      </c>
      <c r="J138" s="7" t="s">
        <v>20</v>
      </c>
    </row>
    <row r="139" spans="1:10" ht="21" customHeight="1" x14ac:dyDescent="0.2">
      <c r="A139" s="8" t="s">
        <v>137</v>
      </c>
      <c r="B139" s="4">
        <f>SUM(C139:D139)</f>
        <v>80</v>
      </c>
      <c r="C139" s="4">
        <f>SUM(C140:C142)</f>
        <v>1</v>
      </c>
      <c r="D139" s="4">
        <f t="shared" ref="D139:H139" si="21">SUM(D140:D142)</f>
        <v>79</v>
      </c>
      <c r="E139" s="4">
        <f t="shared" si="21"/>
        <v>684</v>
      </c>
      <c r="F139" s="4">
        <f t="shared" si="21"/>
        <v>602</v>
      </c>
      <c r="G139" s="16">
        <f t="shared" si="21"/>
        <v>0.91280422900000013</v>
      </c>
      <c r="H139" s="12">
        <f t="shared" si="21"/>
        <v>2293.5800000000004</v>
      </c>
      <c r="I139" s="7" t="s">
        <v>19</v>
      </c>
      <c r="J139" s="7" t="s">
        <v>20</v>
      </c>
    </row>
    <row r="140" spans="1:10" ht="15" customHeight="1" x14ac:dyDescent="0.2">
      <c r="A140" s="8" t="s">
        <v>138</v>
      </c>
      <c r="B140" s="3">
        <f t="shared" si="20"/>
        <v>52</v>
      </c>
      <c r="C140" s="3" t="s">
        <v>17</v>
      </c>
      <c r="D140" s="3">
        <v>52</v>
      </c>
      <c r="E140" s="3">
        <v>494.99999999999994</v>
      </c>
      <c r="F140" s="3">
        <v>451</v>
      </c>
      <c r="G140" s="17">
        <v>0.66476190200000007</v>
      </c>
      <c r="H140" s="13">
        <v>1730.2600000000004</v>
      </c>
      <c r="I140" s="7" t="s">
        <v>19</v>
      </c>
      <c r="J140" s="7" t="s">
        <v>20</v>
      </c>
    </row>
    <row r="141" spans="1:10" ht="15" customHeight="1" x14ac:dyDescent="0.2">
      <c r="A141" s="8" t="s">
        <v>139</v>
      </c>
      <c r="B141" s="3">
        <f t="shared" si="20"/>
        <v>4</v>
      </c>
      <c r="C141" s="3" t="s">
        <v>17</v>
      </c>
      <c r="D141" s="3">
        <v>4</v>
      </c>
      <c r="E141" s="3">
        <v>23</v>
      </c>
      <c r="F141" s="3">
        <v>18</v>
      </c>
      <c r="G141" s="17">
        <v>3.0582010999999999E-2</v>
      </c>
      <c r="H141" s="13">
        <v>71.91</v>
      </c>
      <c r="I141" s="7" t="s">
        <v>19</v>
      </c>
      <c r="J141" s="7" t="s">
        <v>20</v>
      </c>
    </row>
    <row r="142" spans="1:10" ht="15" customHeight="1" x14ac:dyDescent="0.2">
      <c r="A142" s="8" t="s">
        <v>140</v>
      </c>
      <c r="B142" s="3">
        <f t="shared" si="20"/>
        <v>24</v>
      </c>
      <c r="C142" s="3">
        <v>1</v>
      </c>
      <c r="D142" s="3">
        <v>23</v>
      </c>
      <c r="E142" s="3">
        <v>166</v>
      </c>
      <c r="F142" s="3">
        <v>133</v>
      </c>
      <c r="G142" s="17">
        <v>0.21746031600000004</v>
      </c>
      <c r="H142" s="13">
        <v>491.41</v>
      </c>
      <c r="I142" s="7" t="s">
        <v>19</v>
      </c>
      <c r="J142" s="7" t="s">
        <v>20</v>
      </c>
    </row>
    <row r="143" spans="1:10" ht="21" customHeight="1" x14ac:dyDescent="0.2">
      <c r="A143" s="8" t="s">
        <v>6</v>
      </c>
      <c r="B143" s="4">
        <f t="shared" si="20"/>
        <v>407</v>
      </c>
      <c r="C143" s="4">
        <f>C144+C151+C166+C170+C181+C193+C227</f>
        <v>19</v>
      </c>
      <c r="D143" s="4">
        <f t="shared" ref="D143:G143" si="22">D144+D151+D159+D166+D170+D181+D193+D201+D205+D210+D217+D222+D227</f>
        <v>388</v>
      </c>
      <c r="E143" s="4">
        <f t="shared" si="22"/>
        <v>976</v>
      </c>
      <c r="F143" s="4">
        <f t="shared" si="22"/>
        <v>631</v>
      </c>
      <c r="G143" s="16">
        <f t="shared" si="22"/>
        <v>1.3459200600000001</v>
      </c>
      <c r="H143" s="12">
        <f>H144+H151+H159+H166+H170+H181+H193+H201+H205+H210+H217+H222+H227</f>
        <v>1585.51</v>
      </c>
      <c r="I143" s="7" t="s">
        <v>19</v>
      </c>
      <c r="J143" s="7" t="s">
        <v>20</v>
      </c>
    </row>
    <row r="144" spans="1:10" ht="21" customHeight="1" x14ac:dyDescent="0.2">
      <c r="A144" s="8" t="s">
        <v>141</v>
      </c>
      <c r="B144" s="4">
        <f t="shared" si="20"/>
        <v>20</v>
      </c>
      <c r="C144" s="4">
        <f>SUM(C145:C150)</f>
        <v>1</v>
      </c>
      <c r="D144" s="4">
        <f t="shared" ref="D144:H144" si="23">SUM(D145:D150)</f>
        <v>19</v>
      </c>
      <c r="E144" s="4">
        <f t="shared" si="23"/>
        <v>33</v>
      </c>
      <c r="F144" s="4">
        <f t="shared" si="23"/>
        <v>14</v>
      </c>
      <c r="G144" s="16">
        <f t="shared" si="23"/>
        <v>4.9100524E-2</v>
      </c>
      <c r="H144" s="12">
        <f t="shared" si="23"/>
        <v>67.819999999999993</v>
      </c>
      <c r="I144" s="7" t="s">
        <v>19</v>
      </c>
      <c r="J144" s="7" t="s">
        <v>20</v>
      </c>
    </row>
    <row r="145" spans="1:10" ht="15" customHeight="1" x14ac:dyDescent="0.2">
      <c r="A145" s="8" t="s">
        <v>594</v>
      </c>
      <c r="B145" s="3">
        <f t="shared" si="20"/>
        <v>3</v>
      </c>
      <c r="C145" s="3" t="s">
        <v>17</v>
      </c>
      <c r="D145" s="3">
        <v>3</v>
      </c>
      <c r="E145" s="3">
        <v>3</v>
      </c>
      <c r="F145" s="3">
        <v>3</v>
      </c>
      <c r="G145" s="17">
        <v>3.9682529999999997E-3</v>
      </c>
      <c r="H145" s="13">
        <v>9.57</v>
      </c>
      <c r="I145" s="7" t="s">
        <v>19</v>
      </c>
      <c r="J145" s="7" t="s">
        <v>20</v>
      </c>
    </row>
    <row r="146" spans="1:10" ht="15" customHeight="1" x14ac:dyDescent="0.2">
      <c r="A146" s="8" t="s">
        <v>142</v>
      </c>
      <c r="B146" s="3">
        <f t="shared" si="20"/>
        <v>3</v>
      </c>
      <c r="C146" s="3" t="s">
        <v>17</v>
      </c>
      <c r="D146" s="3">
        <v>3</v>
      </c>
      <c r="E146" s="3">
        <v>3</v>
      </c>
      <c r="F146" s="3">
        <v>2</v>
      </c>
      <c r="G146" s="17">
        <v>3.9682529999999997E-3</v>
      </c>
      <c r="H146" s="13">
        <v>6.3699999999999992</v>
      </c>
      <c r="I146" s="7" t="s">
        <v>19</v>
      </c>
      <c r="J146" s="7" t="s">
        <v>20</v>
      </c>
    </row>
    <row r="147" spans="1:10" ht="15" customHeight="1" x14ac:dyDescent="0.2">
      <c r="A147" s="8" t="s">
        <v>143</v>
      </c>
      <c r="B147" s="3">
        <f t="shared" si="20"/>
        <v>6</v>
      </c>
      <c r="C147" s="3" t="s">
        <v>17</v>
      </c>
      <c r="D147" s="3">
        <v>6</v>
      </c>
      <c r="E147" s="3">
        <v>15</v>
      </c>
      <c r="F147" s="3">
        <v>2</v>
      </c>
      <c r="G147" s="17">
        <v>1.6613755000000001E-2</v>
      </c>
      <c r="H147" s="13">
        <v>9.9699999999999989</v>
      </c>
      <c r="I147" s="7" t="s">
        <v>19</v>
      </c>
      <c r="J147" s="7" t="s">
        <v>20</v>
      </c>
    </row>
    <row r="148" spans="1:10" ht="15" customHeight="1" x14ac:dyDescent="0.2">
      <c r="A148" s="8" t="s">
        <v>144</v>
      </c>
      <c r="B148" s="3">
        <f t="shared" si="20"/>
        <v>3</v>
      </c>
      <c r="C148" s="3">
        <v>1</v>
      </c>
      <c r="D148" s="3">
        <v>2</v>
      </c>
      <c r="E148" s="3">
        <v>3</v>
      </c>
      <c r="F148" s="3">
        <v>2</v>
      </c>
      <c r="G148" s="17">
        <v>1.2645502000000001E-2</v>
      </c>
      <c r="H148" s="13">
        <v>33.97</v>
      </c>
      <c r="I148" s="7" t="s">
        <v>19</v>
      </c>
      <c r="J148" s="7" t="s">
        <v>20</v>
      </c>
    </row>
    <row r="149" spans="1:10" ht="15" customHeight="1" x14ac:dyDescent="0.2">
      <c r="A149" s="8" t="s">
        <v>145</v>
      </c>
      <c r="B149" s="3">
        <f t="shared" si="20"/>
        <v>4</v>
      </c>
      <c r="C149" s="3" t="s">
        <v>17</v>
      </c>
      <c r="D149" s="3">
        <v>4</v>
      </c>
      <c r="E149" s="3">
        <v>4</v>
      </c>
      <c r="F149" s="3">
        <v>4</v>
      </c>
      <c r="G149" s="17">
        <v>5.2910040000000002E-3</v>
      </c>
      <c r="H149" s="13">
        <v>7.9399999999999995</v>
      </c>
      <c r="I149" s="7" t="s">
        <v>19</v>
      </c>
      <c r="J149" s="7" t="s">
        <v>20</v>
      </c>
    </row>
    <row r="150" spans="1:10" ht="15" customHeight="1" x14ac:dyDescent="0.2">
      <c r="A150" s="8" t="s">
        <v>146</v>
      </c>
      <c r="B150" s="3">
        <f t="shared" si="20"/>
        <v>1</v>
      </c>
      <c r="C150" s="3" t="s">
        <v>17</v>
      </c>
      <c r="D150" s="3">
        <v>1</v>
      </c>
      <c r="E150" s="3">
        <v>5</v>
      </c>
      <c r="F150" s="3">
        <v>1</v>
      </c>
      <c r="G150" s="17">
        <v>6.6137569999999996E-3</v>
      </c>
      <c r="H150" s="13" t="s">
        <v>17</v>
      </c>
      <c r="I150" s="7" t="s">
        <v>19</v>
      </c>
      <c r="J150" s="7" t="s">
        <v>20</v>
      </c>
    </row>
    <row r="151" spans="1:10" ht="21" customHeight="1" x14ac:dyDescent="0.2">
      <c r="A151" s="8" t="s">
        <v>147</v>
      </c>
      <c r="B151" s="4">
        <f t="shared" si="20"/>
        <v>53</v>
      </c>
      <c r="C151" s="4">
        <f>SUM(C152:C158)</f>
        <v>1</v>
      </c>
      <c r="D151" s="4">
        <f t="shared" ref="D151:H151" si="24">SUM(D152:D158)</f>
        <v>52</v>
      </c>
      <c r="E151" s="4">
        <f t="shared" si="24"/>
        <v>96</v>
      </c>
      <c r="F151" s="4">
        <f t="shared" si="24"/>
        <v>72</v>
      </c>
      <c r="G151" s="16">
        <f t="shared" si="24"/>
        <v>0.16846560300000002</v>
      </c>
      <c r="H151" s="12">
        <f t="shared" si="24"/>
        <v>215.57</v>
      </c>
      <c r="I151" s="7" t="s">
        <v>19</v>
      </c>
      <c r="J151" s="7" t="s">
        <v>20</v>
      </c>
    </row>
    <row r="152" spans="1:10" ht="15" customHeight="1" x14ac:dyDescent="0.2">
      <c r="A152" s="8" t="s">
        <v>595</v>
      </c>
      <c r="B152" s="3">
        <f t="shared" si="20"/>
        <v>6</v>
      </c>
      <c r="C152" s="3" t="s">
        <v>17</v>
      </c>
      <c r="D152" s="3">
        <v>6</v>
      </c>
      <c r="E152" s="3">
        <v>8</v>
      </c>
      <c r="F152" s="3">
        <v>8</v>
      </c>
      <c r="G152" s="17">
        <v>1.0582010000000001E-2</v>
      </c>
      <c r="H152" s="13">
        <v>16</v>
      </c>
      <c r="I152" s="7" t="s">
        <v>19</v>
      </c>
      <c r="J152" s="7" t="s">
        <v>20</v>
      </c>
    </row>
    <row r="153" spans="1:10" ht="15" customHeight="1" x14ac:dyDescent="0.2">
      <c r="A153" s="8" t="s">
        <v>148</v>
      </c>
      <c r="B153" s="3">
        <f t="shared" si="20"/>
        <v>1</v>
      </c>
      <c r="C153" s="3">
        <v>1</v>
      </c>
      <c r="D153" s="3" t="s">
        <v>17</v>
      </c>
      <c r="E153" s="3">
        <v>5</v>
      </c>
      <c r="F153" s="3">
        <v>3</v>
      </c>
      <c r="G153" s="17">
        <v>0.05</v>
      </c>
      <c r="H153" s="13">
        <v>90</v>
      </c>
      <c r="I153" s="7" t="s">
        <v>19</v>
      </c>
      <c r="J153" s="7" t="s">
        <v>20</v>
      </c>
    </row>
    <row r="154" spans="1:10" ht="15" customHeight="1" x14ac:dyDescent="0.2">
      <c r="A154" s="8" t="s">
        <v>149</v>
      </c>
      <c r="B154" s="3">
        <f t="shared" si="20"/>
        <v>25</v>
      </c>
      <c r="C154" s="3" t="s">
        <v>17</v>
      </c>
      <c r="D154" s="3">
        <v>25</v>
      </c>
      <c r="E154" s="3">
        <v>56.999999999999993</v>
      </c>
      <c r="F154" s="3">
        <v>44.000000000000007</v>
      </c>
      <c r="G154" s="17">
        <v>7.349206300000001E-2</v>
      </c>
      <c r="H154" s="13">
        <v>65.97</v>
      </c>
      <c r="I154" s="7" t="s">
        <v>19</v>
      </c>
      <c r="J154" s="7" t="s">
        <v>20</v>
      </c>
    </row>
    <row r="155" spans="1:10" ht="15" customHeight="1" x14ac:dyDescent="0.2">
      <c r="A155" s="8" t="s">
        <v>150</v>
      </c>
      <c r="B155" s="3">
        <f t="shared" si="20"/>
        <v>9</v>
      </c>
      <c r="C155" s="3" t="s">
        <v>17</v>
      </c>
      <c r="D155" s="3">
        <v>9</v>
      </c>
      <c r="E155" s="3">
        <v>10</v>
      </c>
      <c r="F155" s="3">
        <v>8</v>
      </c>
      <c r="G155" s="17">
        <v>1.3227510999999999E-2</v>
      </c>
      <c r="H155" s="13">
        <v>18.799999999999997</v>
      </c>
      <c r="I155" s="7" t="s">
        <v>19</v>
      </c>
      <c r="J155" s="7" t="s">
        <v>20</v>
      </c>
    </row>
    <row r="156" spans="1:10" ht="15" customHeight="1" x14ac:dyDescent="0.2">
      <c r="A156" s="8" t="s">
        <v>151</v>
      </c>
      <c r="B156" s="3">
        <f t="shared" si="20"/>
        <v>1</v>
      </c>
      <c r="C156" s="3" t="s">
        <v>17</v>
      </c>
      <c r="D156" s="3">
        <v>1</v>
      </c>
      <c r="E156" s="3">
        <v>1</v>
      </c>
      <c r="F156" s="3">
        <v>1</v>
      </c>
      <c r="G156" s="17">
        <v>1.322751E-3</v>
      </c>
      <c r="H156" s="13">
        <v>2</v>
      </c>
      <c r="I156" s="7" t="s">
        <v>19</v>
      </c>
      <c r="J156" s="7" t="s">
        <v>20</v>
      </c>
    </row>
    <row r="157" spans="1:10" ht="15" customHeight="1" x14ac:dyDescent="0.2">
      <c r="A157" s="8" t="s">
        <v>83</v>
      </c>
      <c r="B157" s="3">
        <f t="shared" si="20"/>
        <v>3</v>
      </c>
      <c r="C157" s="3" t="s">
        <v>17</v>
      </c>
      <c r="D157" s="3">
        <v>3</v>
      </c>
      <c r="E157" s="3">
        <v>4</v>
      </c>
      <c r="F157" s="3">
        <v>3</v>
      </c>
      <c r="G157" s="17">
        <v>5.2910049999999997E-3</v>
      </c>
      <c r="H157" s="13">
        <v>6</v>
      </c>
      <c r="I157" s="7" t="s">
        <v>19</v>
      </c>
      <c r="J157" s="7" t="s">
        <v>20</v>
      </c>
    </row>
    <row r="158" spans="1:10" ht="15" customHeight="1" x14ac:dyDescent="0.2">
      <c r="A158" s="8" t="s">
        <v>152</v>
      </c>
      <c r="B158" s="3">
        <f t="shared" si="20"/>
        <v>8</v>
      </c>
      <c r="C158" s="3" t="s">
        <v>17</v>
      </c>
      <c r="D158" s="3">
        <v>8</v>
      </c>
      <c r="E158" s="3">
        <v>11</v>
      </c>
      <c r="F158" s="3">
        <v>5</v>
      </c>
      <c r="G158" s="17">
        <v>1.4550263000000001E-2</v>
      </c>
      <c r="H158" s="13">
        <v>16.8</v>
      </c>
      <c r="I158" s="7" t="s">
        <v>19</v>
      </c>
      <c r="J158" s="7" t="s">
        <v>20</v>
      </c>
    </row>
    <row r="159" spans="1:10" ht="21" customHeight="1" x14ac:dyDescent="0.2">
      <c r="A159" s="8" t="s">
        <v>153</v>
      </c>
      <c r="B159" s="4">
        <f>SUM(B160:B165)</f>
        <v>22</v>
      </c>
      <c r="C159" s="4">
        <f>SUM(C160:C165)</f>
        <v>0</v>
      </c>
      <c r="D159" s="4">
        <f t="shared" ref="D159:H159" si="25">SUM(D160:D165)</f>
        <v>22</v>
      </c>
      <c r="E159" s="4">
        <f t="shared" si="25"/>
        <v>32</v>
      </c>
      <c r="F159" s="4">
        <f t="shared" si="25"/>
        <v>22</v>
      </c>
      <c r="G159" s="16">
        <f t="shared" si="25"/>
        <v>4.2328037999999998E-2</v>
      </c>
      <c r="H159" s="12">
        <f t="shared" si="25"/>
        <v>33.799999999999997</v>
      </c>
      <c r="I159" s="7" t="s">
        <v>19</v>
      </c>
      <c r="J159" s="7" t="s">
        <v>20</v>
      </c>
    </row>
    <row r="160" spans="1:10" ht="15" customHeight="1" x14ac:dyDescent="0.2">
      <c r="A160" s="8" t="s">
        <v>596</v>
      </c>
      <c r="B160" s="3">
        <f t="shared" si="20"/>
        <v>5</v>
      </c>
      <c r="C160" s="3" t="s">
        <v>17</v>
      </c>
      <c r="D160" s="3">
        <v>5</v>
      </c>
      <c r="E160" s="3">
        <v>11</v>
      </c>
      <c r="F160" s="3">
        <v>4</v>
      </c>
      <c r="G160" s="17">
        <v>1.4550264E-2</v>
      </c>
      <c r="H160" s="13">
        <v>8</v>
      </c>
      <c r="I160" s="7" t="s">
        <v>19</v>
      </c>
      <c r="J160" s="7" t="s">
        <v>20</v>
      </c>
    </row>
    <row r="161" spans="1:10" ht="15" customHeight="1" x14ac:dyDescent="0.2">
      <c r="A161" s="8" t="s">
        <v>154</v>
      </c>
      <c r="B161" s="3">
        <f t="shared" si="20"/>
        <v>3</v>
      </c>
      <c r="C161" s="3" t="s">
        <v>17</v>
      </c>
      <c r="D161" s="3">
        <v>3</v>
      </c>
      <c r="E161" s="3">
        <v>4</v>
      </c>
      <c r="F161" s="3">
        <v>3</v>
      </c>
      <c r="G161" s="17">
        <v>5.2910049999999997E-3</v>
      </c>
      <c r="H161" s="13" t="s">
        <v>17</v>
      </c>
      <c r="I161" s="7" t="s">
        <v>19</v>
      </c>
      <c r="J161" s="7" t="s">
        <v>20</v>
      </c>
    </row>
    <row r="162" spans="1:10" ht="15" customHeight="1" x14ac:dyDescent="0.2">
      <c r="A162" s="8" t="s">
        <v>155</v>
      </c>
      <c r="B162" s="3">
        <f t="shared" si="20"/>
        <v>1</v>
      </c>
      <c r="C162" s="3" t="s">
        <v>17</v>
      </c>
      <c r="D162" s="3">
        <v>1</v>
      </c>
      <c r="E162" s="3">
        <v>1</v>
      </c>
      <c r="F162" s="3">
        <v>1</v>
      </c>
      <c r="G162" s="17">
        <v>1.322751E-3</v>
      </c>
      <c r="H162" s="13">
        <v>2</v>
      </c>
      <c r="I162" s="7" t="s">
        <v>19</v>
      </c>
      <c r="J162" s="7" t="s">
        <v>20</v>
      </c>
    </row>
    <row r="163" spans="1:10" ht="15" customHeight="1" x14ac:dyDescent="0.2">
      <c r="A163" s="8" t="s">
        <v>156</v>
      </c>
      <c r="B163" s="3">
        <f t="shared" si="20"/>
        <v>9</v>
      </c>
      <c r="C163" s="3" t="s">
        <v>17</v>
      </c>
      <c r="D163" s="3">
        <v>9</v>
      </c>
      <c r="E163" s="3">
        <v>10</v>
      </c>
      <c r="F163" s="3">
        <v>9</v>
      </c>
      <c r="G163" s="17">
        <v>1.3227510999999999E-2</v>
      </c>
      <c r="H163" s="13">
        <v>14.8</v>
      </c>
      <c r="I163" s="7" t="s">
        <v>19</v>
      </c>
      <c r="J163" s="7" t="s">
        <v>20</v>
      </c>
    </row>
    <row r="164" spans="1:10" ht="15" customHeight="1" x14ac:dyDescent="0.2">
      <c r="A164" s="8" t="s">
        <v>157</v>
      </c>
      <c r="B164" s="3">
        <f t="shared" si="20"/>
        <v>1</v>
      </c>
      <c r="C164" s="3" t="s">
        <v>17</v>
      </c>
      <c r="D164" s="3">
        <v>1</v>
      </c>
      <c r="E164" s="3">
        <v>1</v>
      </c>
      <c r="F164" s="3">
        <v>1</v>
      </c>
      <c r="G164" s="17">
        <v>1.322751E-3</v>
      </c>
      <c r="H164" s="13">
        <v>2</v>
      </c>
      <c r="I164" s="7" t="s">
        <v>19</v>
      </c>
      <c r="J164" s="7" t="s">
        <v>20</v>
      </c>
    </row>
    <row r="165" spans="1:10" ht="15" customHeight="1" x14ac:dyDescent="0.2">
      <c r="A165" s="8" t="s">
        <v>158</v>
      </c>
      <c r="B165" s="3">
        <f t="shared" si="20"/>
        <v>3</v>
      </c>
      <c r="C165" s="3" t="s">
        <v>17</v>
      </c>
      <c r="D165" s="3">
        <v>3</v>
      </c>
      <c r="E165" s="3">
        <v>5</v>
      </c>
      <c r="F165" s="3">
        <v>4</v>
      </c>
      <c r="G165" s="17">
        <v>6.6137560000000001E-3</v>
      </c>
      <c r="H165" s="13">
        <v>6.9999999999999991</v>
      </c>
      <c r="I165" s="7" t="s">
        <v>19</v>
      </c>
      <c r="J165" s="7" t="s">
        <v>20</v>
      </c>
    </row>
    <row r="166" spans="1:10" ht="21" customHeight="1" x14ac:dyDescent="0.2">
      <c r="A166" s="8" t="s">
        <v>159</v>
      </c>
      <c r="B166" s="4">
        <f t="shared" si="20"/>
        <v>15</v>
      </c>
      <c r="C166" s="4">
        <f>SUM(C167:C169)</f>
        <v>1</v>
      </c>
      <c r="D166" s="4">
        <f t="shared" ref="D166:H166" si="26">SUM(D167:D169)</f>
        <v>14</v>
      </c>
      <c r="E166" s="4">
        <f t="shared" si="26"/>
        <v>27.000000000000004</v>
      </c>
      <c r="F166" s="4">
        <f t="shared" si="26"/>
        <v>15.000000000000002</v>
      </c>
      <c r="G166" s="16">
        <f t="shared" si="26"/>
        <v>3.5714285000000005E-2</v>
      </c>
      <c r="H166" s="12">
        <f t="shared" si="26"/>
        <v>20.709999999999997</v>
      </c>
      <c r="I166" s="7" t="s">
        <v>19</v>
      </c>
      <c r="J166" s="7" t="s">
        <v>20</v>
      </c>
    </row>
    <row r="167" spans="1:10" ht="15" customHeight="1" x14ac:dyDescent="0.2">
      <c r="A167" s="8" t="s">
        <v>160</v>
      </c>
      <c r="B167" s="3">
        <f t="shared" si="20"/>
        <v>1</v>
      </c>
      <c r="C167" s="3">
        <v>1</v>
      </c>
      <c r="D167" s="3" t="s">
        <v>17</v>
      </c>
      <c r="E167" s="3">
        <v>6</v>
      </c>
      <c r="F167" s="3" t="s">
        <v>17</v>
      </c>
      <c r="G167" s="17">
        <v>7.9365080000000001E-3</v>
      </c>
      <c r="H167" s="13" t="s">
        <v>17</v>
      </c>
      <c r="I167" s="7" t="s">
        <v>19</v>
      </c>
      <c r="J167" s="7" t="s">
        <v>20</v>
      </c>
    </row>
    <row r="168" spans="1:10" ht="15" customHeight="1" x14ac:dyDescent="0.2">
      <c r="A168" s="8" t="s">
        <v>161</v>
      </c>
      <c r="B168" s="3">
        <f t="shared" si="20"/>
        <v>13</v>
      </c>
      <c r="C168" s="3" t="s">
        <v>17</v>
      </c>
      <c r="D168" s="3">
        <v>13</v>
      </c>
      <c r="E168" s="3">
        <v>20.000000000000004</v>
      </c>
      <c r="F168" s="3">
        <v>14.000000000000002</v>
      </c>
      <c r="G168" s="17">
        <v>2.6455026000000006E-2</v>
      </c>
      <c r="H168" s="13">
        <v>16.739999999999998</v>
      </c>
      <c r="I168" s="7" t="s">
        <v>19</v>
      </c>
      <c r="J168" s="7" t="s">
        <v>20</v>
      </c>
    </row>
    <row r="169" spans="1:10" ht="15" customHeight="1" x14ac:dyDescent="0.2">
      <c r="A169" s="8" t="s">
        <v>162</v>
      </c>
      <c r="B169" s="3">
        <f t="shared" si="20"/>
        <v>1</v>
      </c>
      <c r="C169" s="3" t="s">
        <v>17</v>
      </c>
      <c r="D169" s="3">
        <v>1</v>
      </c>
      <c r="E169" s="3">
        <v>1</v>
      </c>
      <c r="F169" s="3">
        <v>1</v>
      </c>
      <c r="G169" s="17">
        <v>1.322751E-3</v>
      </c>
      <c r="H169" s="13">
        <v>3.9699999999999998</v>
      </c>
      <c r="I169" s="7" t="s">
        <v>19</v>
      </c>
      <c r="J169" s="7" t="s">
        <v>20</v>
      </c>
    </row>
    <row r="170" spans="1:10" ht="21" customHeight="1" x14ac:dyDescent="0.2">
      <c r="A170" s="8" t="s">
        <v>163</v>
      </c>
      <c r="B170" s="4">
        <f t="shared" si="20"/>
        <v>57</v>
      </c>
      <c r="C170" s="4">
        <f>SUM(C171:C180)</f>
        <v>3</v>
      </c>
      <c r="D170" s="4">
        <f t="shared" ref="D170:G170" si="27">SUM(D171:D180)</f>
        <v>54</v>
      </c>
      <c r="E170" s="4">
        <f t="shared" si="27"/>
        <v>99</v>
      </c>
      <c r="F170" s="4">
        <f t="shared" si="27"/>
        <v>49</v>
      </c>
      <c r="G170" s="16">
        <f t="shared" si="27"/>
        <v>0.127142849</v>
      </c>
      <c r="H170" s="12">
        <f>SUM(H171:H180)</f>
        <v>88.759999999999991</v>
      </c>
      <c r="I170" s="7" t="s">
        <v>19</v>
      </c>
      <c r="J170" s="7" t="s">
        <v>20</v>
      </c>
    </row>
    <row r="171" spans="1:10" ht="15" customHeight="1" x14ac:dyDescent="0.2">
      <c r="A171" s="8" t="s">
        <v>597</v>
      </c>
      <c r="B171" s="3">
        <f t="shared" si="20"/>
        <v>14</v>
      </c>
      <c r="C171" s="3">
        <v>1</v>
      </c>
      <c r="D171" s="3">
        <v>13</v>
      </c>
      <c r="E171" s="3">
        <v>25</v>
      </c>
      <c r="F171" s="3">
        <v>7.0000000000000018</v>
      </c>
      <c r="G171" s="17">
        <v>3.2486770999999998E-2</v>
      </c>
      <c r="H171" s="13">
        <v>9.9699999999999989</v>
      </c>
      <c r="I171" s="7" t="s">
        <v>19</v>
      </c>
      <c r="J171" s="7" t="s">
        <v>20</v>
      </c>
    </row>
    <row r="172" spans="1:10" ht="15" customHeight="1" x14ac:dyDescent="0.2">
      <c r="A172" s="8" t="s">
        <v>650</v>
      </c>
      <c r="B172" s="3">
        <f t="shared" si="20"/>
        <v>9</v>
      </c>
      <c r="C172" s="3" t="s">
        <v>17</v>
      </c>
      <c r="D172" s="3">
        <v>9</v>
      </c>
      <c r="E172" s="3">
        <v>25</v>
      </c>
      <c r="F172" s="3">
        <v>5</v>
      </c>
      <c r="G172" s="17">
        <v>2.9841268000000004E-2</v>
      </c>
      <c r="H172" s="13">
        <v>10</v>
      </c>
      <c r="I172" s="7" t="s">
        <v>19</v>
      </c>
      <c r="J172" s="7" t="s">
        <v>20</v>
      </c>
    </row>
    <row r="173" spans="1:10" ht="15" customHeight="1" x14ac:dyDescent="0.2">
      <c r="A173" s="8" t="s">
        <v>164</v>
      </c>
      <c r="B173" s="3">
        <f t="shared" si="20"/>
        <v>6</v>
      </c>
      <c r="C173" s="3">
        <v>1</v>
      </c>
      <c r="D173" s="3">
        <v>5</v>
      </c>
      <c r="E173" s="3">
        <v>9</v>
      </c>
      <c r="F173" s="3">
        <v>6.9999999999999991</v>
      </c>
      <c r="G173" s="17">
        <v>1.1904759999999999E-2</v>
      </c>
      <c r="H173" s="13">
        <v>12</v>
      </c>
      <c r="I173" s="7" t="s">
        <v>19</v>
      </c>
      <c r="J173" s="7" t="s">
        <v>20</v>
      </c>
    </row>
    <row r="174" spans="1:10" ht="15" customHeight="1" x14ac:dyDescent="0.2">
      <c r="A174" s="8" t="s">
        <v>165</v>
      </c>
      <c r="B174" s="3">
        <f t="shared" si="20"/>
        <v>10</v>
      </c>
      <c r="C174" s="3" t="s">
        <v>17</v>
      </c>
      <c r="D174" s="3">
        <v>10</v>
      </c>
      <c r="E174" s="3">
        <v>12.999999999999998</v>
      </c>
      <c r="F174" s="3">
        <v>9</v>
      </c>
      <c r="G174" s="17">
        <v>1.7195766000000001E-2</v>
      </c>
      <c r="H174" s="13">
        <v>17.909999999999997</v>
      </c>
      <c r="I174" s="7" t="s">
        <v>19</v>
      </c>
      <c r="J174" s="7" t="s">
        <v>20</v>
      </c>
    </row>
    <row r="175" spans="1:10" ht="15" customHeight="1" x14ac:dyDescent="0.2">
      <c r="A175" s="8" t="s">
        <v>166</v>
      </c>
      <c r="B175" s="3">
        <f t="shared" si="20"/>
        <v>3</v>
      </c>
      <c r="C175" s="3">
        <v>1</v>
      </c>
      <c r="D175" s="3">
        <v>2</v>
      </c>
      <c r="E175" s="3">
        <v>5</v>
      </c>
      <c r="F175" s="3">
        <v>5</v>
      </c>
      <c r="G175" s="17">
        <v>6.6137569999999996E-3</v>
      </c>
      <c r="H175" s="13">
        <v>17.91</v>
      </c>
      <c r="I175" s="7" t="s">
        <v>19</v>
      </c>
      <c r="J175" s="7" t="s">
        <v>20</v>
      </c>
    </row>
    <row r="176" spans="1:10" ht="15" customHeight="1" x14ac:dyDescent="0.2">
      <c r="A176" s="8" t="s">
        <v>167</v>
      </c>
      <c r="B176" s="3">
        <f t="shared" si="20"/>
        <v>2</v>
      </c>
      <c r="C176" s="3" t="s">
        <v>17</v>
      </c>
      <c r="D176" s="3">
        <v>2</v>
      </c>
      <c r="E176" s="3">
        <v>2</v>
      </c>
      <c r="F176" s="3">
        <v>2</v>
      </c>
      <c r="G176" s="17">
        <v>2.6455020000000001E-3</v>
      </c>
      <c r="H176" s="13" t="s">
        <v>17</v>
      </c>
      <c r="I176" s="7" t="s">
        <v>19</v>
      </c>
      <c r="J176" s="7" t="s">
        <v>20</v>
      </c>
    </row>
    <row r="177" spans="1:10" ht="15" customHeight="1" x14ac:dyDescent="0.2">
      <c r="A177" s="8" t="s">
        <v>114</v>
      </c>
      <c r="B177" s="3">
        <f t="shared" si="20"/>
        <v>2</v>
      </c>
      <c r="C177" s="3" t="s">
        <v>17</v>
      </c>
      <c r="D177" s="3">
        <v>2</v>
      </c>
      <c r="E177" s="3">
        <v>4</v>
      </c>
      <c r="F177" s="3">
        <v>4</v>
      </c>
      <c r="G177" s="17">
        <v>5.2910049999999997E-3</v>
      </c>
      <c r="H177" s="13" t="s">
        <v>17</v>
      </c>
      <c r="I177" s="7" t="s">
        <v>19</v>
      </c>
      <c r="J177" s="7" t="s">
        <v>20</v>
      </c>
    </row>
    <row r="178" spans="1:10" ht="15" customHeight="1" x14ac:dyDescent="0.2">
      <c r="A178" s="8" t="s">
        <v>168</v>
      </c>
      <c r="B178" s="3">
        <f t="shared" si="20"/>
        <v>1</v>
      </c>
      <c r="C178" s="3" t="s">
        <v>17</v>
      </c>
      <c r="D178" s="3">
        <v>1</v>
      </c>
      <c r="E178" s="3">
        <v>1</v>
      </c>
      <c r="F178" s="3" t="s">
        <v>17</v>
      </c>
      <c r="G178" s="17">
        <v>1.322751E-3</v>
      </c>
      <c r="H178" s="13" t="s">
        <v>17</v>
      </c>
      <c r="I178" s="7" t="s">
        <v>19</v>
      </c>
      <c r="J178" s="7" t="s">
        <v>20</v>
      </c>
    </row>
    <row r="179" spans="1:10" ht="15" customHeight="1" x14ac:dyDescent="0.2">
      <c r="A179" s="8" t="s">
        <v>169</v>
      </c>
      <c r="B179" s="3">
        <f t="shared" si="20"/>
        <v>2</v>
      </c>
      <c r="C179" s="3" t="s">
        <v>17</v>
      </c>
      <c r="D179" s="3">
        <v>2</v>
      </c>
      <c r="E179" s="3">
        <v>3</v>
      </c>
      <c r="F179" s="3">
        <v>3</v>
      </c>
      <c r="G179" s="17">
        <v>3.9682540000000001E-3</v>
      </c>
      <c r="H179" s="13">
        <v>4</v>
      </c>
      <c r="I179" s="7" t="s">
        <v>19</v>
      </c>
      <c r="J179" s="7" t="s">
        <v>20</v>
      </c>
    </row>
    <row r="180" spans="1:10" ht="15" customHeight="1" x14ac:dyDescent="0.2">
      <c r="A180" s="8" t="s">
        <v>170</v>
      </c>
      <c r="B180" s="3">
        <f t="shared" si="20"/>
        <v>8</v>
      </c>
      <c r="C180" s="3" t="s">
        <v>17</v>
      </c>
      <c r="D180" s="3">
        <v>8</v>
      </c>
      <c r="E180" s="3">
        <v>12</v>
      </c>
      <c r="F180" s="3">
        <v>7</v>
      </c>
      <c r="G180" s="17">
        <v>1.5873015000000001E-2</v>
      </c>
      <c r="H180" s="13">
        <v>16.97</v>
      </c>
      <c r="I180" s="7" t="s">
        <v>19</v>
      </c>
      <c r="J180" s="7" t="s">
        <v>20</v>
      </c>
    </row>
    <row r="181" spans="1:10" ht="21" customHeight="1" x14ac:dyDescent="0.2">
      <c r="A181" s="8" t="s">
        <v>171</v>
      </c>
      <c r="B181" s="4">
        <f t="shared" si="20"/>
        <v>53</v>
      </c>
      <c r="C181" s="4">
        <f>SUM(C182:C192)</f>
        <v>5</v>
      </c>
      <c r="D181" s="4">
        <f t="shared" ref="D181:H181" si="28">SUM(D182:D192)</f>
        <v>48</v>
      </c>
      <c r="E181" s="4">
        <f t="shared" si="28"/>
        <v>181</v>
      </c>
      <c r="F181" s="4">
        <f t="shared" si="28"/>
        <v>60</v>
      </c>
      <c r="G181" s="16">
        <f t="shared" si="28"/>
        <v>0.23582009900000001</v>
      </c>
      <c r="H181" s="12">
        <f t="shared" si="28"/>
        <v>121.35000000000001</v>
      </c>
      <c r="I181" s="7" t="s">
        <v>19</v>
      </c>
      <c r="J181" s="7" t="s">
        <v>20</v>
      </c>
    </row>
    <row r="182" spans="1:10" ht="15" customHeight="1" x14ac:dyDescent="0.2">
      <c r="A182" s="8" t="s">
        <v>598</v>
      </c>
      <c r="B182" s="3">
        <f t="shared" si="20"/>
        <v>1</v>
      </c>
      <c r="C182" s="3" t="s">
        <v>17</v>
      </c>
      <c r="D182" s="3">
        <v>1</v>
      </c>
      <c r="E182" s="3">
        <v>1</v>
      </c>
      <c r="F182" s="3" t="s">
        <v>17</v>
      </c>
      <c r="G182" s="17">
        <v>1.322751E-3</v>
      </c>
      <c r="H182" s="13" t="s">
        <v>17</v>
      </c>
      <c r="I182" s="7" t="s">
        <v>19</v>
      </c>
      <c r="J182" s="7" t="s">
        <v>20</v>
      </c>
    </row>
    <row r="183" spans="1:10" ht="15" customHeight="1" x14ac:dyDescent="0.2">
      <c r="A183" s="8" t="s">
        <v>172</v>
      </c>
      <c r="B183" s="3">
        <f t="shared" si="20"/>
        <v>4</v>
      </c>
      <c r="C183" s="3" t="s">
        <v>17</v>
      </c>
      <c r="D183" s="3">
        <v>4</v>
      </c>
      <c r="E183" s="3">
        <v>14.000000000000002</v>
      </c>
      <c r="F183" s="3">
        <v>5</v>
      </c>
      <c r="G183" s="17">
        <v>1.5291005E-2</v>
      </c>
      <c r="H183" s="13">
        <v>12.799999999999999</v>
      </c>
      <c r="I183" s="7" t="s">
        <v>19</v>
      </c>
      <c r="J183" s="7" t="s">
        <v>20</v>
      </c>
    </row>
    <row r="184" spans="1:10" ht="15" customHeight="1" x14ac:dyDescent="0.2">
      <c r="A184" s="8" t="s">
        <v>173</v>
      </c>
      <c r="B184" s="3">
        <f t="shared" si="20"/>
        <v>3</v>
      </c>
      <c r="C184" s="3">
        <v>1</v>
      </c>
      <c r="D184" s="3">
        <v>2</v>
      </c>
      <c r="E184" s="3">
        <v>9</v>
      </c>
      <c r="F184" s="3">
        <v>6</v>
      </c>
      <c r="G184" s="17">
        <v>1.7936508E-2</v>
      </c>
      <c r="H184" s="13">
        <v>19.84</v>
      </c>
      <c r="I184" s="7" t="s">
        <v>19</v>
      </c>
      <c r="J184" s="7" t="s">
        <v>20</v>
      </c>
    </row>
    <row r="185" spans="1:10" ht="15" customHeight="1" x14ac:dyDescent="0.2">
      <c r="A185" s="8" t="s">
        <v>174</v>
      </c>
      <c r="B185" s="3">
        <f t="shared" si="20"/>
        <v>1</v>
      </c>
      <c r="C185" s="3" t="s">
        <v>17</v>
      </c>
      <c r="D185" s="3">
        <v>1</v>
      </c>
      <c r="E185" s="3">
        <v>1</v>
      </c>
      <c r="F185" s="3" t="s">
        <v>17</v>
      </c>
      <c r="G185" s="17">
        <v>1.322751E-3</v>
      </c>
      <c r="H185" s="13" t="s">
        <v>17</v>
      </c>
      <c r="I185" s="7" t="s">
        <v>19</v>
      </c>
      <c r="J185" s="7" t="s">
        <v>20</v>
      </c>
    </row>
    <row r="186" spans="1:10" ht="15" customHeight="1" x14ac:dyDescent="0.2">
      <c r="A186" s="8" t="s">
        <v>72</v>
      </c>
      <c r="B186" s="3">
        <f t="shared" si="20"/>
        <v>2</v>
      </c>
      <c r="C186" s="3" t="s">
        <v>17</v>
      </c>
      <c r="D186" s="3">
        <v>2</v>
      </c>
      <c r="E186" s="3">
        <v>10</v>
      </c>
      <c r="F186" s="3">
        <v>2</v>
      </c>
      <c r="G186" s="17">
        <v>1.2645502999999999E-2</v>
      </c>
      <c r="H186" s="13">
        <v>4</v>
      </c>
      <c r="I186" s="7" t="s">
        <v>19</v>
      </c>
      <c r="J186" s="7" t="s">
        <v>20</v>
      </c>
    </row>
    <row r="187" spans="1:10" ht="15" customHeight="1" x14ac:dyDescent="0.2">
      <c r="A187" s="8" t="s">
        <v>175</v>
      </c>
      <c r="B187" s="3">
        <f t="shared" si="20"/>
        <v>5</v>
      </c>
      <c r="C187" s="3" t="s">
        <v>17</v>
      </c>
      <c r="D187" s="3">
        <v>5</v>
      </c>
      <c r="E187" s="3">
        <v>9</v>
      </c>
      <c r="F187" s="3">
        <v>3</v>
      </c>
      <c r="G187" s="17">
        <v>1.1904760999999998E-2</v>
      </c>
      <c r="H187" s="13">
        <v>8.3699999999999992</v>
      </c>
      <c r="I187" s="7" t="s">
        <v>19</v>
      </c>
      <c r="J187" s="7" t="s">
        <v>20</v>
      </c>
    </row>
    <row r="188" spans="1:10" ht="15" customHeight="1" x14ac:dyDescent="0.2">
      <c r="A188" s="8" t="s">
        <v>176</v>
      </c>
      <c r="B188" s="3">
        <f t="shared" si="20"/>
        <v>1</v>
      </c>
      <c r="C188" s="3" t="s">
        <v>17</v>
      </c>
      <c r="D188" s="3">
        <v>1</v>
      </c>
      <c r="E188" s="3">
        <v>1</v>
      </c>
      <c r="F188" s="3" t="s">
        <v>17</v>
      </c>
      <c r="G188" s="17">
        <v>1.322751E-3</v>
      </c>
      <c r="H188" s="13" t="s">
        <v>17</v>
      </c>
      <c r="I188" s="7" t="s">
        <v>19</v>
      </c>
      <c r="J188" s="7" t="s">
        <v>20</v>
      </c>
    </row>
    <row r="189" spans="1:10" ht="15" customHeight="1" x14ac:dyDescent="0.2">
      <c r="A189" s="8" t="s">
        <v>177</v>
      </c>
      <c r="B189" s="3">
        <f t="shared" si="20"/>
        <v>6</v>
      </c>
      <c r="C189" s="3" t="s">
        <v>17</v>
      </c>
      <c r="D189" s="3">
        <v>6</v>
      </c>
      <c r="E189" s="3">
        <v>6.9999999999999991</v>
      </c>
      <c r="F189" s="3">
        <v>6</v>
      </c>
      <c r="G189" s="17">
        <v>9.2592580000000011E-3</v>
      </c>
      <c r="H189" s="13">
        <v>4</v>
      </c>
      <c r="I189" s="7" t="s">
        <v>19</v>
      </c>
      <c r="J189" s="7" t="s">
        <v>20</v>
      </c>
    </row>
    <row r="190" spans="1:10" ht="15" customHeight="1" x14ac:dyDescent="0.2">
      <c r="A190" s="8" t="s">
        <v>178</v>
      </c>
      <c r="B190" s="3">
        <f t="shared" si="20"/>
        <v>13</v>
      </c>
      <c r="C190" s="3">
        <v>1</v>
      </c>
      <c r="D190" s="3">
        <v>12</v>
      </c>
      <c r="E190" s="3">
        <v>103</v>
      </c>
      <c r="F190" s="3">
        <v>19</v>
      </c>
      <c r="G190" s="17">
        <v>0.130423278</v>
      </c>
      <c r="H190" s="13">
        <v>35.799999999999997</v>
      </c>
      <c r="I190" s="7" t="s">
        <v>19</v>
      </c>
      <c r="J190" s="7" t="s">
        <v>20</v>
      </c>
    </row>
    <row r="191" spans="1:10" ht="15" customHeight="1" x14ac:dyDescent="0.2">
      <c r="A191" s="8" t="s">
        <v>179</v>
      </c>
      <c r="B191" s="3">
        <f t="shared" si="20"/>
        <v>11</v>
      </c>
      <c r="C191" s="3">
        <v>2</v>
      </c>
      <c r="D191" s="3">
        <v>9</v>
      </c>
      <c r="E191" s="3">
        <v>13.999999999999996</v>
      </c>
      <c r="F191" s="3">
        <v>10</v>
      </c>
      <c r="G191" s="17">
        <v>1.8518517000000002E-2</v>
      </c>
      <c r="H191" s="13">
        <v>23.540000000000003</v>
      </c>
      <c r="I191" s="7" t="s">
        <v>19</v>
      </c>
      <c r="J191" s="7" t="s">
        <v>20</v>
      </c>
    </row>
    <row r="192" spans="1:10" ht="15" customHeight="1" x14ac:dyDescent="0.2">
      <c r="A192" s="8" t="s">
        <v>180</v>
      </c>
      <c r="B192" s="3">
        <f t="shared" si="20"/>
        <v>6</v>
      </c>
      <c r="C192" s="3">
        <v>1</v>
      </c>
      <c r="D192" s="3">
        <v>5</v>
      </c>
      <c r="E192" s="3">
        <v>12</v>
      </c>
      <c r="F192" s="3">
        <v>9</v>
      </c>
      <c r="G192" s="17">
        <v>1.5873015999999997E-2</v>
      </c>
      <c r="H192" s="13">
        <v>13.000000000000002</v>
      </c>
      <c r="I192" s="7" t="s">
        <v>19</v>
      </c>
      <c r="J192" s="7" t="s">
        <v>20</v>
      </c>
    </row>
    <row r="193" spans="1:10" ht="21" customHeight="1" x14ac:dyDescent="0.2">
      <c r="A193" s="8" t="s">
        <v>181</v>
      </c>
      <c r="B193" s="4">
        <f t="shared" si="20"/>
        <v>30</v>
      </c>
      <c r="C193" s="4">
        <f>SUM(C194:C200)</f>
        <v>1</v>
      </c>
      <c r="D193" s="4">
        <f t="shared" ref="D193:H193" si="29">SUM(D194:D200)</f>
        <v>29</v>
      </c>
      <c r="E193" s="4">
        <f t="shared" si="29"/>
        <v>42</v>
      </c>
      <c r="F193" s="4">
        <f t="shared" si="29"/>
        <v>35</v>
      </c>
      <c r="G193" s="16">
        <f t="shared" si="29"/>
        <v>5.4332798999999994E-2</v>
      </c>
      <c r="H193" s="12">
        <f t="shared" si="29"/>
        <v>78.53</v>
      </c>
      <c r="I193" s="7" t="s">
        <v>19</v>
      </c>
      <c r="J193" s="7" t="s">
        <v>20</v>
      </c>
    </row>
    <row r="194" spans="1:10" ht="15" customHeight="1" x14ac:dyDescent="0.2">
      <c r="A194" s="8" t="s">
        <v>599</v>
      </c>
      <c r="B194" s="3">
        <f t="shared" si="20"/>
        <v>7</v>
      </c>
      <c r="C194" s="3" t="s">
        <v>17</v>
      </c>
      <c r="D194" s="3">
        <v>7</v>
      </c>
      <c r="E194" s="3">
        <v>11</v>
      </c>
      <c r="F194" s="3">
        <v>10</v>
      </c>
      <c r="G194" s="17">
        <v>1.4550263999999999E-2</v>
      </c>
      <c r="H194" s="13">
        <v>24.909999999999997</v>
      </c>
      <c r="I194" s="7" t="s">
        <v>19</v>
      </c>
      <c r="J194" s="7" t="s">
        <v>20</v>
      </c>
    </row>
    <row r="195" spans="1:10" ht="15" customHeight="1" x14ac:dyDescent="0.2">
      <c r="A195" s="8" t="s">
        <v>182</v>
      </c>
      <c r="B195" s="3">
        <f t="shared" si="20"/>
        <v>2</v>
      </c>
      <c r="C195" s="3" t="s">
        <v>17</v>
      </c>
      <c r="D195" s="3">
        <v>2</v>
      </c>
      <c r="E195" s="3">
        <v>4</v>
      </c>
      <c r="F195" s="3">
        <v>3</v>
      </c>
      <c r="G195" s="17">
        <v>5.2910049999999997E-3</v>
      </c>
      <c r="H195" s="13" t="s">
        <v>17</v>
      </c>
      <c r="I195" s="7" t="s">
        <v>19</v>
      </c>
      <c r="J195" s="7" t="s">
        <v>20</v>
      </c>
    </row>
    <row r="196" spans="1:10" ht="15" customHeight="1" x14ac:dyDescent="0.2">
      <c r="A196" s="8" t="s">
        <v>183</v>
      </c>
      <c r="B196" s="3">
        <f t="shared" si="20"/>
        <v>11</v>
      </c>
      <c r="C196" s="3" t="s">
        <v>17</v>
      </c>
      <c r="D196" s="3">
        <v>11</v>
      </c>
      <c r="E196" s="3">
        <v>13</v>
      </c>
      <c r="F196" s="3">
        <v>9</v>
      </c>
      <c r="G196" s="17">
        <v>1.7195765000000002E-2</v>
      </c>
      <c r="H196" s="13">
        <v>16.309999999999999</v>
      </c>
      <c r="I196" s="7" t="s">
        <v>19</v>
      </c>
      <c r="J196" s="7" t="s">
        <v>20</v>
      </c>
    </row>
    <row r="197" spans="1:10" ht="15" customHeight="1" x14ac:dyDescent="0.2">
      <c r="A197" s="8" t="s">
        <v>184</v>
      </c>
      <c r="B197" s="3">
        <f t="shared" si="20"/>
        <v>4</v>
      </c>
      <c r="C197" s="3">
        <v>1</v>
      </c>
      <c r="D197" s="3">
        <v>3</v>
      </c>
      <c r="E197" s="3">
        <v>8</v>
      </c>
      <c r="F197" s="3">
        <v>8</v>
      </c>
      <c r="G197" s="17">
        <v>9.359259E-3</v>
      </c>
      <c r="H197" s="13">
        <v>26.11</v>
      </c>
      <c r="I197" s="7" t="s">
        <v>19</v>
      </c>
      <c r="J197" s="7" t="s">
        <v>20</v>
      </c>
    </row>
    <row r="198" spans="1:10" ht="15" customHeight="1" x14ac:dyDescent="0.2">
      <c r="A198" s="8" t="s">
        <v>185</v>
      </c>
      <c r="B198" s="3">
        <f t="shared" ref="B198:B261" si="30">SUM(C198:D198)</f>
        <v>3</v>
      </c>
      <c r="C198" s="3" t="s">
        <v>17</v>
      </c>
      <c r="D198" s="3">
        <v>3</v>
      </c>
      <c r="E198" s="3">
        <v>3</v>
      </c>
      <c r="F198" s="3">
        <v>3</v>
      </c>
      <c r="G198" s="17">
        <v>3.9682529999999997E-3</v>
      </c>
      <c r="H198" s="13">
        <v>7.1999999999999993</v>
      </c>
      <c r="I198" s="7" t="s">
        <v>19</v>
      </c>
      <c r="J198" s="7" t="s">
        <v>20</v>
      </c>
    </row>
    <row r="199" spans="1:10" ht="15" customHeight="1" x14ac:dyDescent="0.2">
      <c r="A199" s="8" t="s">
        <v>186</v>
      </c>
      <c r="B199" s="3">
        <f t="shared" si="30"/>
        <v>1</v>
      </c>
      <c r="C199" s="3" t="s">
        <v>17</v>
      </c>
      <c r="D199" s="3">
        <v>1</v>
      </c>
      <c r="E199" s="3">
        <v>1</v>
      </c>
      <c r="F199" s="3">
        <v>1</v>
      </c>
      <c r="G199" s="17">
        <v>1.322751E-3</v>
      </c>
      <c r="H199" s="13">
        <v>2</v>
      </c>
      <c r="I199" s="7" t="s">
        <v>19</v>
      </c>
      <c r="J199" s="7" t="s">
        <v>20</v>
      </c>
    </row>
    <row r="200" spans="1:10" ht="15" customHeight="1" x14ac:dyDescent="0.2">
      <c r="A200" s="8" t="s">
        <v>187</v>
      </c>
      <c r="B200" s="3">
        <f t="shared" si="30"/>
        <v>2</v>
      </c>
      <c r="C200" s="3" t="s">
        <v>17</v>
      </c>
      <c r="D200" s="3">
        <v>2</v>
      </c>
      <c r="E200" s="3">
        <v>2</v>
      </c>
      <c r="F200" s="3">
        <v>1</v>
      </c>
      <c r="G200" s="17">
        <v>2.6455020000000001E-3</v>
      </c>
      <c r="H200" s="13">
        <v>2</v>
      </c>
      <c r="I200" s="7" t="s">
        <v>19</v>
      </c>
      <c r="J200" s="7" t="s">
        <v>20</v>
      </c>
    </row>
    <row r="201" spans="1:10" ht="21" customHeight="1" x14ac:dyDescent="0.2">
      <c r="A201" s="8" t="s">
        <v>188</v>
      </c>
      <c r="B201" s="4">
        <f t="shared" si="30"/>
        <v>6</v>
      </c>
      <c r="C201" s="4">
        <f>SUM(C202:C204)</f>
        <v>0</v>
      </c>
      <c r="D201" s="4">
        <f t="shared" ref="D201:G201" si="31">SUM(D202:D204)</f>
        <v>6</v>
      </c>
      <c r="E201" s="4">
        <f t="shared" si="31"/>
        <v>23</v>
      </c>
      <c r="F201" s="4">
        <f t="shared" si="31"/>
        <v>6</v>
      </c>
      <c r="G201" s="16">
        <f t="shared" si="31"/>
        <v>3.0582010999999999E-2</v>
      </c>
      <c r="H201" s="12">
        <f>SUM(H202:H204)</f>
        <v>17.600000000000001</v>
      </c>
      <c r="I201" s="7" t="s">
        <v>19</v>
      </c>
      <c r="J201" s="7" t="s">
        <v>20</v>
      </c>
    </row>
    <row r="202" spans="1:10" ht="15" customHeight="1" x14ac:dyDescent="0.2">
      <c r="A202" s="8" t="s">
        <v>600</v>
      </c>
      <c r="B202" s="3">
        <f t="shared" si="30"/>
        <v>3</v>
      </c>
      <c r="C202" s="3" t="s">
        <v>17</v>
      </c>
      <c r="D202" s="3">
        <v>3</v>
      </c>
      <c r="E202" s="3">
        <v>5</v>
      </c>
      <c r="F202" s="3">
        <v>4</v>
      </c>
      <c r="G202" s="17">
        <v>6.6137569999999996E-3</v>
      </c>
      <c r="H202" s="13">
        <v>8</v>
      </c>
      <c r="I202" s="7" t="s">
        <v>19</v>
      </c>
      <c r="J202" s="7" t="s">
        <v>20</v>
      </c>
    </row>
    <row r="203" spans="1:10" ht="15" customHeight="1" x14ac:dyDescent="0.2">
      <c r="A203" s="8" t="s">
        <v>189</v>
      </c>
      <c r="B203" s="3">
        <f t="shared" si="30"/>
        <v>2</v>
      </c>
      <c r="C203" s="3" t="s">
        <v>17</v>
      </c>
      <c r="D203" s="3">
        <v>2</v>
      </c>
      <c r="E203" s="3">
        <v>16</v>
      </c>
      <c r="F203" s="3" t="s">
        <v>17</v>
      </c>
      <c r="G203" s="17">
        <v>2.1322751000000001E-2</v>
      </c>
      <c r="H203" s="13" t="s">
        <v>17</v>
      </c>
      <c r="I203" s="7" t="s">
        <v>19</v>
      </c>
      <c r="J203" s="7" t="s">
        <v>20</v>
      </c>
    </row>
    <row r="204" spans="1:10" ht="15" customHeight="1" x14ac:dyDescent="0.2">
      <c r="A204" s="8" t="s">
        <v>190</v>
      </c>
      <c r="B204" s="3">
        <f t="shared" si="30"/>
        <v>1</v>
      </c>
      <c r="C204" s="3" t="s">
        <v>17</v>
      </c>
      <c r="D204" s="3">
        <v>1</v>
      </c>
      <c r="E204" s="3">
        <v>2</v>
      </c>
      <c r="F204" s="3">
        <v>2</v>
      </c>
      <c r="G204" s="17">
        <v>2.645503E-3</v>
      </c>
      <c r="H204" s="13">
        <v>9.6</v>
      </c>
      <c r="I204" s="7" t="s">
        <v>19</v>
      </c>
      <c r="J204" s="7" t="s">
        <v>20</v>
      </c>
    </row>
    <row r="205" spans="1:10" ht="21" customHeight="1" x14ac:dyDescent="0.2">
      <c r="A205" s="8" t="s">
        <v>191</v>
      </c>
      <c r="B205" s="4">
        <f t="shared" si="30"/>
        <v>15</v>
      </c>
      <c r="C205" s="4">
        <f>SUM(C206:C209)</f>
        <v>0</v>
      </c>
      <c r="D205" s="4">
        <f t="shared" ref="D205:H205" si="32">SUM(D206:D209)</f>
        <v>15</v>
      </c>
      <c r="E205" s="4">
        <f t="shared" si="32"/>
        <v>21</v>
      </c>
      <c r="F205" s="4">
        <f t="shared" si="32"/>
        <v>10</v>
      </c>
      <c r="G205" s="16">
        <f t="shared" si="32"/>
        <v>2.7777775999999997E-2</v>
      </c>
      <c r="H205" s="12">
        <f t="shared" si="32"/>
        <v>25.51</v>
      </c>
      <c r="I205" s="7" t="s">
        <v>19</v>
      </c>
      <c r="J205" s="7" t="s">
        <v>20</v>
      </c>
    </row>
    <row r="206" spans="1:10" ht="15" customHeight="1" x14ac:dyDescent="0.2">
      <c r="A206" s="8" t="s">
        <v>601</v>
      </c>
      <c r="B206" s="3">
        <f t="shared" si="30"/>
        <v>2</v>
      </c>
      <c r="C206" s="3" t="s">
        <v>17</v>
      </c>
      <c r="D206" s="3">
        <v>2</v>
      </c>
      <c r="E206" s="3">
        <v>3</v>
      </c>
      <c r="F206" s="3">
        <v>1</v>
      </c>
      <c r="G206" s="17">
        <v>3.9682540000000001E-3</v>
      </c>
      <c r="H206" s="13">
        <v>3.5999999999999996</v>
      </c>
      <c r="I206" s="7" t="s">
        <v>19</v>
      </c>
      <c r="J206" s="7" t="s">
        <v>20</v>
      </c>
    </row>
    <row r="207" spans="1:10" ht="15" customHeight="1" x14ac:dyDescent="0.2">
      <c r="A207" s="8" t="s">
        <v>192</v>
      </c>
      <c r="B207" s="3">
        <f t="shared" si="30"/>
        <v>1</v>
      </c>
      <c r="C207" s="3" t="s">
        <v>17</v>
      </c>
      <c r="D207" s="3">
        <v>1</v>
      </c>
      <c r="E207" s="3">
        <v>1</v>
      </c>
      <c r="F207" s="3" t="s">
        <v>17</v>
      </c>
      <c r="G207" s="17">
        <v>1.322751E-3</v>
      </c>
      <c r="H207" s="13" t="s">
        <v>17</v>
      </c>
      <c r="I207" s="7" t="s">
        <v>19</v>
      </c>
      <c r="J207" s="7" t="s">
        <v>20</v>
      </c>
    </row>
    <row r="208" spans="1:10" ht="15" customHeight="1" x14ac:dyDescent="0.2">
      <c r="A208" s="8" t="s">
        <v>193</v>
      </c>
      <c r="B208" s="3">
        <f t="shared" si="30"/>
        <v>8</v>
      </c>
      <c r="C208" s="3" t="s">
        <v>17</v>
      </c>
      <c r="D208" s="3">
        <v>8</v>
      </c>
      <c r="E208" s="3">
        <v>12</v>
      </c>
      <c r="F208" s="3">
        <v>5</v>
      </c>
      <c r="G208" s="17">
        <v>1.5873014999999997E-2</v>
      </c>
      <c r="H208" s="13">
        <v>11.940000000000001</v>
      </c>
      <c r="I208" s="7" t="s">
        <v>19</v>
      </c>
      <c r="J208" s="7" t="s">
        <v>20</v>
      </c>
    </row>
    <row r="209" spans="1:10" ht="15" customHeight="1" x14ac:dyDescent="0.2">
      <c r="A209" s="8" t="s">
        <v>194</v>
      </c>
      <c r="B209" s="3">
        <f t="shared" si="30"/>
        <v>4</v>
      </c>
      <c r="C209" s="3" t="s">
        <v>17</v>
      </c>
      <c r="D209" s="3">
        <v>4</v>
      </c>
      <c r="E209" s="3">
        <v>5</v>
      </c>
      <c r="F209" s="3">
        <v>4</v>
      </c>
      <c r="G209" s="17">
        <v>6.6137560000000001E-3</v>
      </c>
      <c r="H209" s="13">
        <v>9.9700000000000006</v>
      </c>
      <c r="I209" s="7" t="s">
        <v>19</v>
      </c>
      <c r="J209" s="7" t="s">
        <v>20</v>
      </c>
    </row>
    <row r="210" spans="1:10" ht="21" customHeight="1" x14ac:dyDescent="0.2">
      <c r="A210" s="8" t="s">
        <v>195</v>
      </c>
      <c r="B210" s="4">
        <f t="shared" si="30"/>
        <v>7</v>
      </c>
      <c r="C210" s="4">
        <f>SUM(C211:C216)</f>
        <v>0</v>
      </c>
      <c r="D210" s="4">
        <f t="shared" ref="D210:H210" si="33">SUM(D211:D216)</f>
        <v>7</v>
      </c>
      <c r="E210" s="4">
        <f t="shared" si="33"/>
        <v>15</v>
      </c>
      <c r="F210" s="4">
        <f t="shared" si="33"/>
        <v>8</v>
      </c>
      <c r="G210" s="16">
        <f t="shared" si="33"/>
        <v>1.9841269000000002E-2</v>
      </c>
      <c r="H210" s="12">
        <f t="shared" si="33"/>
        <v>12</v>
      </c>
      <c r="I210" s="7" t="s">
        <v>19</v>
      </c>
      <c r="J210" s="7" t="s">
        <v>20</v>
      </c>
    </row>
    <row r="211" spans="1:10" ht="15" customHeight="1" x14ac:dyDescent="0.2">
      <c r="A211" s="8" t="s">
        <v>602</v>
      </c>
      <c r="B211" s="3">
        <f t="shared" si="30"/>
        <v>1</v>
      </c>
      <c r="C211" s="3" t="s">
        <v>17</v>
      </c>
      <c r="D211" s="3">
        <v>1</v>
      </c>
      <c r="E211" s="3">
        <v>3</v>
      </c>
      <c r="F211" s="3" t="s">
        <v>17</v>
      </c>
      <c r="G211" s="17">
        <v>3.9682540000000001E-3</v>
      </c>
      <c r="H211" s="13" t="s">
        <v>17</v>
      </c>
      <c r="I211" s="7" t="s">
        <v>19</v>
      </c>
      <c r="J211" s="7" t="s">
        <v>20</v>
      </c>
    </row>
    <row r="212" spans="1:10" ht="15" customHeight="1" x14ac:dyDescent="0.2">
      <c r="A212" s="8" t="s">
        <v>196</v>
      </c>
      <c r="B212" s="3">
        <f t="shared" si="30"/>
        <v>1</v>
      </c>
      <c r="C212" s="3" t="s">
        <v>17</v>
      </c>
      <c r="D212" s="3">
        <v>1</v>
      </c>
      <c r="E212" s="3">
        <v>1</v>
      </c>
      <c r="F212" s="3">
        <v>1</v>
      </c>
      <c r="G212" s="17">
        <v>1.322751E-3</v>
      </c>
      <c r="H212" s="13">
        <v>2</v>
      </c>
      <c r="I212" s="7" t="s">
        <v>19</v>
      </c>
      <c r="J212" s="7" t="s">
        <v>20</v>
      </c>
    </row>
    <row r="213" spans="1:10" ht="15" customHeight="1" x14ac:dyDescent="0.2">
      <c r="A213" s="8" t="s">
        <v>197</v>
      </c>
      <c r="B213" s="3">
        <f t="shared" si="30"/>
        <v>1</v>
      </c>
      <c r="C213" s="3" t="s">
        <v>17</v>
      </c>
      <c r="D213" s="3">
        <v>1</v>
      </c>
      <c r="E213" s="3">
        <v>1</v>
      </c>
      <c r="F213" s="3">
        <v>1</v>
      </c>
      <c r="G213" s="17">
        <v>1.322751E-3</v>
      </c>
      <c r="H213" s="13">
        <v>2</v>
      </c>
      <c r="I213" s="7" t="s">
        <v>19</v>
      </c>
      <c r="J213" s="7" t="s">
        <v>20</v>
      </c>
    </row>
    <row r="214" spans="1:10" ht="15" customHeight="1" x14ac:dyDescent="0.2">
      <c r="A214" s="8" t="s">
        <v>198</v>
      </c>
      <c r="B214" s="3">
        <f t="shared" si="30"/>
        <v>1</v>
      </c>
      <c r="C214" s="3" t="s">
        <v>17</v>
      </c>
      <c r="D214" s="3">
        <v>1</v>
      </c>
      <c r="E214" s="3">
        <v>2</v>
      </c>
      <c r="F214" s="3">
        <v>2</v>
      </c>
      <c r="G214" s="17">
        <v>2.645503E-3</v>
      </c>
      <c r="H214" s="13" t="s">
        <v>17</v>
      </c>
      <c r="I214" s="7" t="s">
        <v>19</v>
      </c>
      <c r="J214" s="7" t="s">
        <v>20</v>
      </c>
    </row>
    <row r="215" spans="1:10" ht="15" customHeight="1" x14ac:dyDescent="0.2">
      <c r="A215" s="8" t="s">
        <v>199</v>
      </c>
      <c r="B215" s="3">
        <f t="shared" si="30"/>
        <v>2</v>
      </c>
      <c r="C215" s="3" t="s">
        <v>17</v>
      </c>
      <c r="D215" s="3">
        <v>2</v>
      </c>
      <c r="E215" s="3">
        <v>4</v>
      </c>
      <c r="F215" s="3" t="s">
        <v>17</v>
      </c>
      <c r="G215" s="17">
        <v>5.2910049999999997E-3</v>
      </c>
      <c r="H215" s="13" t="s">
        <v>17</v>
      </c>
      <c r="I215" s="7" t="s">
        <v>19</v>
      </c>
      <c r="J215" s="7" t="s">
        <v>20</v>
      </c>
    </row>
    <row r="216" spans="1:10" ht="15" customHeight="1" x14ac:dyDescent="0.2">
      <c r="A216" s="8" t="s">
        <v>200</v>
      </c>
      <c r="B216" s="3">
        <f t="shared" si="30"/>
        <v>1</v>
      </c>
      <c r="C216" s="3" t="s">
        <v>17</v>
      </c>
      <c r="D216" s="3">
        <v>1</v>
      </c>
      <c r="E216" s="3">
        <v>4</v>
      </c>
      <c r="F216" s="3">
        <v>4</v>
      </c>
      <c r="G216" s="17">
        <v>5.2910049999999997E-3</v>
      </c>
      <c r="H216" s="13">
        <v>8</v>
      </c>
      <c r="I216" s="7" t="s">
        <v>19</v>
      </c>
      <c r="J216" s="7" t="s">
        <v>20</v>
      </c>
    </row>
    <row r="217" spans="1:10" ht="21" customHeight="1" x14ac:dyDescent="0.2">
      <c r="A217" s="8" t="s">
        <v>201</v>
      </c>
      <c r="B217" s="4">
        <f t="shared" si="30"/>
        <v>15</v>
      </c>
      <c r="C217" s="4">
        <f>SUM(C218:C221)</f>
        <v>0</v>
      </c>
      <c r="D217" s="4">
        <f t="shared" ref="D217:H217" si="34">SUM(D218:D221)</f>
        <v>15</v>
      </c>
      <c r="E217" s="4">
        <f t="shared" si="34"/>
        <v>51.999999999999993</v>
      </c>
      <c r="F217" s="4">
        <f t="shared" si="34"/>
        <v>39</v>
      </c>
      <c r="G217" s="16">
        <f t="shared" si="34"/>
        <v>6.8941797999999999E-2</v>
      </c>
      <c r="H217" s="12">
        <f t="shared" si="34"/>
        <v>146.4</v>
      </c>
      <c r="I217" s="7" t="s">
        <v>19</v>
      </c>
      <c r="J217" s="7" t="s">
        <v>20</v>
      </c>
    </row>
    <row r="218" spans="1:10" ht="15" customHeight="1" x14ac:dyDescent="0.2">
      <c r="A218" s="8" t="s">
        <v>603</v>
      </c>
      <c r="B218" s="3">
        <f t="shared" si="30"/>
        <v>3</v>
      </c>
      <c r="C218" s="3" t="s">
        <v>17</v>
      </c>
      <c r="D218" s="3">
        <v>3</v>
      </c>
      <c r="E218" s="3">
        <v>7</v>
      </c>
      <c r="F218" s="3">
        <v>4</v>
      </c>
      <c r="G218" s="17">
        <v>9.2592590000000006E-3</v>
      </c>
      <c r="H218" s="13">
        <v>8</v>
      </c>
      <c r="I218" s="7" t="s">
        <v>19</v>
      </c>
      <c r="J218" s="7" t="s">
        <v>20</v>
      </c>
    </row>
    <row r="219" spans="1:10" ht="15" customHeight="1" x14ac:dyDescent="0.2">
      <c r="A219" s="8" t="s">
        <v>202</v>
      </c>
      <c r="B219" s="3">
        <f t="shared" si="30"/>
        <v>2</v>
      </c>
      <c r="C219" s="3" t="s">
        <v>17</v>
      </c>
      <c r="D219" s="3">
        <v>2</v>
      </c>
      <c r="E219" s="3">
        <v>3</v>
      </c>
      <c r="F219" s="3">
        <v>2</v>
      </c>
      <c r="G219" s="17">
        <v>3.9682540000000001E-3</v>
      </c>
      <c r="H219" s="13">
        <v>4</v>
      </c>
      <c r="I219" s="7" t="s">
        <v>19</v>
      </c>
      <c r="J219" s="7" t="s">
        <v>20</v>
      </c>
    </row>
    <row r="220" spans="1:10" ht="15" customHeight="1" x14ac:dyDescent="0.2">
      <c r="A220" s="8" t="s">
        <v>203</v>
      </c>
      <c r="B220" s="3">
        <f t="shared" si="30"/>
        <v>2</v>
      </c>
      <c r="C220" s="3" t="s">
        <v>17</v>
      </c>
      <c r="D220" s="3">
        <v>2</v>
      </c>
      <c r="E220" s="3">
        <v>5</v>
      </c>
      <c r="F220" s="3">
        <v>4</v>
      </c>
      <c r="G220" s="17">
        <v>6.6137559999999993E-3</v>
      </c>
      <c r="H220" s="13">
        <v>8</v>
      </c>
      <c r="I220" s="7" t="s">
        <v>19</v>
      </c>
      <c r="J220" s="7" t="s">
        <v>20</v>
      </c>
    </row>
    <row r="221" spans="1:10" ht="15" customHeight="1" x14ac:dyDescent="0.2">
      <c r="A221" s="8" t="s">
        <v>199</v>
      </c>
      <c r="B221" s="3">
        <f t="shared" si="30"/>
        <v>8</v>
      </c>
      <c r="C221" s="3" t="s">
        <v>17</v>
      </c>
      <c r="D221" s="3">
        <v>8</v>
      </c>
      <c r="E221" s="3">
        <v>36.999999999999993</v>
      </c>
      <c r="F221" s="3">
        <v>29</v>
      </c>
      <c r="G221" s="17">
        <v>4.9100529000000004E-2</v>
      </c>
      <c r="H221" s="13">
        <v>126.4</v>
      </c>
      <c r="I221" s="7" t="s">
        <v>19</v>
      </c>
      <c r="J221" s="7" t="s">
        <v>20</v>
      </c>
    </row>
    <row r="222" spans="1:10" ht="21" customHeight="1" x14ac:dyDescent="0.2">
      <c r="A222" s="8" t="s">
        <v>204</v>
      </c>
      <c r="B222" s="4">
        <f t="shared" si="30"/>
        <v>10</v>
      </c>
      <c r="C222" s="4">
        <f>SUM(C223:C226)</f>
        <v>0</v>
      </c>
      <c r="D222" s="4">
        <f t="shared" ref="D222:H222" si="35">SUM(D223:D226)</f>
        <v>10</v>
      </c>
      <c r="E222" s="4">
        <f t="shared" si="35"/>
        <v>31</v>
      </c>
      <c r="F222" s="4">
        <f t="shared" si="35"/>
        <v>19</v>
      </c>
      <c r="G222" s="16">
        <f t="shared" si="35"/>
        <v>4.4550262999999993E-2</v>
      </c>
      <c r="H222" s="12">
        <f t="shared" si="35"/>
        <v>64.97</v>
      </c>
      <c r="I222" s="7" t="s">
        <v>19</v>
      </c>
      <c r="J222" s="7" t="s">
        <v>20</v>
      </c>
    </row>
    <row r="223" spans="1:10" ht="15" customHeight="1" x14ac:dyDescent="0.2">
      <c r="A223" s="8" t="s">
        <v>604</v>
      </c>
      <c r="B223" s="3">
        <f t="shared" si="30"/>
        <v>5</v>
      </c>
      <c r="C223" s="3" t="s">
        <v>17</v>
      </c>
      <c r="D223" s="3">
        <v>5</v>
      </c>
      <c r="E223" s="3">
        <v>6</v>
      </c>
      <c r="F223" s="3">
        <v>5</v>
      </c>
      <c r="G223" s="17">
        <v>7.9365070000000006E-3</v>
      </c>
      <c r="H223" s="13">
        <v>6.9700000000000006</v>
      </c>
      <c r="I223" s="7" t="s">
        <v>19</v>
      </c>
      <c r="J223" s="7" t="s">
        <v>20</v>
      </c>
    </row>
    <row r="224" spans="1:10" ht="15" customHeight="1" x14ac:dyDescent="0.2">
      <c r="A224" s="8" t="s">
        <v>205</v>
      </c>
      <c r="B224" s="3">
        <f t="shared" si="30"/>
        <v>1</v>
      </c>
      <c r="C224" s="3" t="s">
        <v>17</v>
      </c>
      <c r="D224" s="3">
        <v>1</v>
      </c>
      <c r="E224" s="3">
        <v>1</v>
      </c>
      <c r="F224" s="3">
        <v>1</v>
      </c>
      <c r="G224" s="17">
        <v>1.322751E-3</v>
      </c>
      <c r="H224" s="13">
        <v>2</v>
      </c>
      <c r="I224" s="7" t="s">
        <v>19</v>
      </c>
      <c r="J224" s="7" t="s">
        <v>20</v>
      </c>
    </row>
    <row r="225" spans="1:10" ht="15" customHeight="1" x14ac:dyDescent="0.2">
      <c r="A225" s="8" t="s">
        <v>113</v>
      </c>
      <c r="B225" s="3">
        <f t="shared" si="30"/>
        <v>2</v>
      </c>
      <c r="C225" s="3" t="s">
        <v>17</v>
      </c>
      <c r="D225" s="3">
        <v>2</v>
      </c>
      <c r="E225" s="3">
        <v>3</v>
      </c>
      <c r="F225" s="3" t="s">
        <v>17</v>
      </c>
      <c r="G225" s="17">
        <v>3.9682540000000001E-3</v>
      </c>
      <c r="H225" s="13" t="s">
        <v>17</v>
      </c>
      <c r="I225" s="7" t="s">
        <v>19</v>
      </c>
      <c r="J225" s="7" t="s">
        <v>20</v>
      </c>
    </row>
    <row r="226" spans="1:10" ht="15" customHeight="1" x14ac:dyDescent="0.2">
      <c r="A226" s="8" t="s">
        <v>206</v>
      </c>
      <c r="B226" s="3">
        <f t="shared" si="30"/>
        <v>2</v>
      </c>
      <c r="C226" s="3" t="s">
        <v>17</v>
      </c>
      <c r="D226" s="3">
        <v>2</v>
      </c>
      <c r="E226" s="3">
        <v>21</v>
      </c>
      <c r="F226" s="3">
        <v>13</v>
      </c>
      <c r="G226" s="17">
        <v>3.1322750999999996E-2</v>
      </c>
      <c r="H226" s="13">
        <v>56</v>
      </c>
      <c r="I226" s="7" t="s">
        <v>19</v>
      </c>
      <c r="J226" s="7" t="s">
        <v>20</v>
      </c>
    </row>
    <row r="227" spans="1:10" ht="21" customHeight="1" x14ac:dyDescent="0.2">
      <c r="A227" s="8" t="s">
        <v>207</v>
      </c>
      <c r="B227" s="4">
        <f t="shared" si="30"/>
        <v>104</v>
      </c>
      <c r="C227" s="4">
        <f>SUM(C228:C233)</f>
        <v>7</v>
      </c>
      <c r="D227" s="4">
        <f t="shared" ref="D227:G227" si="36">SUM(D228:D233)</f>
        <v>97</v>
      </c>
      <c r="E227" s="4">
        <f t="shared" si="36"/>
        <v>324</v>
      </c>
      <c r="F227" s="4">
        <f t="shared" si="36"/>
        <v>282</v>
      </c>
      <c r="G227" s="16">
        <f t="shared" si="36"/>
        <v>0.44132274599999999</v>
      </c>
      <c r="H227" s="12">
        <f>SUM(H228:H233)</f>
        <v>692.49</v>
      </c>
      <c r="I227" s="7" t="s">
        <v>19</v>
      </c>
      <c r="J227" s="7" t="s">
        <v>20</v>
      </c>
    </row>
    <row r="228" spans="1:10" ht="15" customHeight="1" x14ac:dyDescent="0.2">
      <c r="A228" s="8" t="s">
        <v>605</v>
      </c>
      <c r="B228" s="3">
        <f t="shared" si="30"/>
        <v>23</v>
      </c>
      <c r="C228" s="3">
        <v>1</v>
      </c>
      <c r="D228" s="3">
        <v>22</v>
      </c>
      <c r="E228" s="3">
        <v>101.99999999999999</v>
      </c>
      <c r="F228" s="3">
        <v>91.999999999999986</v>
      </c>
      <c r="G228" s="17">
        <v>0.14291005200000001</v>
      </c>
      <c r="H228" s="13">
        <v>240.40000000000003</v>
      </c>
      <c r="I228" s="7" t="s">
        <v>19</v>
      </c>
      <c r="J228" s="7" t="s">
        <v>20</v>
      </c>
    </row>
    <row r="229" spans="1:10" ht="15" customHeight="1" x14ac:dyDescent="0.2">
      <c r="A229" s="8" t="s">
        <v>208</v>
      </c>
      <c r="B229" s="3">
        <f t="shared" si="30"/>
        <v>9</v>
      </c>
      <c r="C229" s="3" t="s">
        <v>17</v>
      </c>
      <c r="D229" s="3">
        <v>9</v>
      </c>
      <c r="E229" s="3">
        <v>32</v>
      </c>
      <c r="F229" s="3">
        <v>30</v>
      </c>
      <c r="G229" s="17">
        <v>4.5873015000000003E-2</v>
      </c>
      <c r="H229" s="13">
        <v>27.849999999999998</v>
      </c>
      <c r="I229" s="7" t="s">
        <v>19</v>
      </c>
      <c r="J229" s="7" t="s">
        <v>20</v>
      </c>
    </row>
    <row r="230" spans="1:10" ht="15" customHeight="1" x14ac:dyDescent="0.2">
      <c r="A230" s="8" t="s">
        <v>209</v>
      </c>
      <c r="B230" s="3">
        <f t="shared" si="30"/>
        <v>6</v>
      </c>
      <c r="C230" s="3" t="s">
        <v>17</v>
      </c>
      <c r="D230" s="3">
        <v>6</v>
      </c>
      <c r="E230" s="3">
        <v>17</v>
      </c>
      <c r="F230" s="3">
        <v>14</v>
      </c>
      <c r="G230" s="17">
        <v>2.2486772000000002E-2</v>
      </c>
      <c r="H230" s="13">
        <v>12</v>
      </c>
      <c r="I230" s="7" t="s">
        <v>19</v>
      </c>
      <c r="J230" s="7" t="s">
        <v>20</v>
      </c>
    </row>
    <row r="231" spans="1:10" ht="15" customHeight="1" x14ac:dyDescent="0.2">
      <c r="A231" s="8" t="s">
        <v>210</v>
      </c>
      <c r="B231" s="3">
        <f t="shared" si="30"/>
        <v>7</v>
      </c>
      <c r="C231" s="3" t="s">
        <v>17</v>
      </c>
      <c r="D231" s="3">
        <v>7</v>
      </c>
      <c r="E231" s="3">
        <v>10</v>
      </c>
      <c r="F231" s="3">
        <v>10</v>
      </c>
      <c r="G231" s="17">
        <v>1.3227511999999999E-2</v>
      </c>
      <c r="H231" s="13">
        <v>58.79999999999999</v>
      </c>
      <c r="I231" s="7" t="s">
        <v>19</v>
      </c>
      <c r="J231" s="7" t="s">
        <v>20</v>
      </c>
    </row>
    <row r="232" spans="1:10" ht="15" customHeight="1" x14ac:dyDescent="0.2">
      <c r="A232" s="8" t="s">
        <v>211</v>
      </c>
      <c r="B232" s="3">
        <f t="shared" si="30"/>
        <v>5</v>
      </c>
      <c r="C232" s="3" t="s">
        <v>17</v>
      </c>
      <c r="D232" s="3">
        <v>5</v>
      </c>
      <c r="E232" s="3">
        <v>11</v>
      </c>
      <c r="F232" s="3">
        <v>6</v>
      </c>
      <c r="G232" s="17">
        <v>1.4550263999999999E-2</v>
      </c>
      <c r="H232" s="13">
        <v>25.4</v>
      </c>
      <c r="I232" s="7" t="s">
        <v>19</v>
      </c>
      <c r="J232" s="7" t="s">
        <v>20</v>
      </c>
    </row>
    <row r="233" spans="1:10" ht="15" customHeight="1" x14ac:dyDescent="0.2">
      <c r="A233" s="8" t="s">
        <v>212</v>
      </c>
      <c r="B233" s="3">
        <f t="shared" si="30"/>
        <v>54</v>
      </c>
      <c r="C233" s="3">
        <v>6</v>
      </c>
      <c r="D233" s="3">
        <v>48</v>
      </c>
      <c r="E233" s="3">
        <v>151.99999999999997</v>
      </c>
      <c r="F233" s="3">
        <v>130</v>
      </c>
      <c r="G233" s="17">
        <v>0.202275131</v>
      </c>
      <c r="H233" s="13">
        <v>328.03999999999996</v>
      </c>
      <c r="I233" s="7" t="s">
        <v>19</v>
      </c>
      <c r="J233" s="7" t="s">
        <v>20</v>
      </c>
    </row>
    <row r="234" spans="1:10" ht="21" customHeight="1" x14ac:dyDescent="0.2">
      <c r="A234" s="8" t="s">
        <v>13</v>
      </c>
      <c r="B234" s="4">
        <f t="shared" si="30"/>
        <v>1098</v>
      </c>
      <c r="C234" s="4">
        <f>C235+C246+C256</f>
        <v>78</v>
      </c>
      <c r="D234" s="4">
        <f t="shared" ref="D234:H234" si="37">D235+D246+D256</f>
        <v>1020</v>
      </c>
      <c r="E234" s="4">
        <f t="shared" si="37"/>
        <v>25825.000000000007</v>
      </c>
      <c r="F234" s="4">
        <f t="shared" si="37"/>
        <v>20382.999999999996</v>
      </c>
      <c r="G234" s="16">
        <f t="shared" si="37"/>
        <v>34.951693120000002</v>
      </c>
      <c r="H234" s="12">
        <f t="shared" si="37"/>
        <v>63825.260000000009</v>
      </c>
      <c r="I234" s="7" t="s">
        <v>19</v>
      </c>
      <c r="J234" s="7" t="s">
        <v>20</v>
      </c>
    </row>
    <row r="235" spans="1:10" ht="21" customHeight="1" x14ac:dyDescent="0.2">
      <c r="A235" s="8" t="s">
        <v>213</v>
      </c>
      <c r="B235" s="4">
        <f t="shared" si="30"/>
        <v>157</v>
      </c>
      <c r="C235" s="4">
        <f>SUM(C236:C245)</f>
        <v>27</v>
      </c>
      <c r="D235" s="4">
        <f t="shared" ref="D235:G235" si="38">SUM(D236:D245)</f>
        <v>130</v>
      </c>
      <c r="E235" s="4">
        <f t="shared" si="38"/>
        <v>1385.9999999999998</v>
      </c>
      <c r="F235" s="4">
        <f t="shared" si="38"/>
        <v>984</v>
      </c>
      <c r="G235" s="16">
        <f t="shared" si="38"/>
        <v>1.8806349190000002</v>
      </c>
      <c r="H235" s="12">
        <f>SUM(H236:H245)</f>
        <v>3305.0499999999997</v>
      </c>
      <c r="I235" s="7" t="s">
        <v>19</v>
      </c>
      <c r="J235" s="7" t="s">
        <v>20</v>
      </c>
    </row>
    <row r="236" spans="1:10" ht="15" customHeight="1" x14ac:dyDescent="0.2">
      <c r="A236" s="8" t="s">
        <v>606</v>
      </c>
      <c r="B236" s="3">
        <f t="shared" si="30"/>
        <v>26</v>
      </c>
      <c r="C236" s="3">
        <v>9</v>
      </c>
      <c r="D236" s="3">
        <v>17</v>
      </c>
      <c r="E236" s="3">
        <v>235.99999999999994</v>
      </c>
      <c r="F236" s="3">
        <v>121.99999999999999</v>
      </c>
      <c r="G236" s="17">
        <v>0.33349206300000006</v>
      </c>
      <c r="H236" s="13">
        <v>461.29999999999995</v>
      </c>
      <c r="I236" s="7" t="s">
        <v>19</v>
      </c>
      <c r="J236" s="7" t="s">
        <v>20</v>
      </c>
    </row>
    <row r="237" spans="1:10" ht="15" customHeight="1" x14ac:dyDescent="0.2">
      <c r="A237" s="8" t="s">
        <v>214</v>
      </c>
      <c r="B237" s="3">
        <f t="shared" si="30"/>
        <v>2</v>
      </c>
      <c r="C237" s="3" t="s">
        <v>17</v>
      </c>
      <c r="D237" s="3">
        <v>2</v>
      </c>
      <c r="E237" s="3">
        <v>58</v>
      </c>
      <c r="F237" s="3">
        <v>58</v>
      </c>
      <c r="G237" s="17">
        <v>8.0000000000000016E-2</v>
      </c>
      <c r="H237" s="13">
        <v>25</v>
      </c>
      <c r="I237" s="7" t="s">
        <v>19</v>
      </c>
      <c r="J237" s="7" t="s">
        <v>20</v>
      </c>
    </row>
    <row r="238" spans="1:10" ht="15" customHeight="1" x14ac:dyDescent="0.2">
      <c r="A238" s="8" t="s">
        <v>215</v>
      </c>
      <c r="B238" s="3">
        <f t="shared" si="30"/>
        <v>21</v>
      </c>
      <c r="C238" s="3">
        <v>9</v>
      </c>
      <c r="D238" s="3">
        <v>12</v>
      </c>
      <c r="E238" s="3">
        <v>214.99999999999997</v>
      </c>
      <c r="F238" s="3">
        <v>103</v>
      </c>
      <c r="G238" s="17">
        <v>0.30910053000000004</v>
      </c>
      <c r="H238" s="13">
        <v>328</v>
      </c>
      <c r="I238" s="7" t="s">
        <v>19</v>
      </c>
      <c r="J238" s="7" t="s">
        <v>20</v>
      </c>
    </row>
    <row r="239" spans="1:10" ht="15" customHeight="1" x14ac:dyDescent="0.2">
      <c r="A239" s="8" t="s">
        <v>216</v>
      </c>
      <c r="B239" s="3">
        <f t="shared" si="30"/>
        <v>16</v>
      </c>
      <c r="C239" s="3">
        <v>3</v>
      </c>
      <c r="D239" s="3">
        <v>13</v>
      </c>
      <c r="E239" s="3">
        <v>83</v>
      </c>
      <c r="F239" s="3">
        <v>59.000000000000007</v>
      </c>
      <c r="G239" s="17">
        <v>0.10291005100000002</v>
      </c>
      <c r="H239" s="13">
        <v>169.60999999999999</v>
      </c>
      <c r="I239" s="7" t="s">
        <v>19</v>
      </c>
      <c r="J239" s="7" t="s">
        <v>20</v>
      </c>
    </row>
    <row r="240" spans="1:10" ht="15" customHeight="1" x14ac:dyDescent="0.2">
      <c r="A240" s="8" t="s">
        <v>217</v>
      </c>
      <c r="B240" s="3">
        <f t="shared" si="30"/>
        <v>32</v>
      </c>
      <c r="C240" s="3">
        <v>2</v>
      </c>
      <c r="D240" s="3">
        <v>30</v>
      </c>
      <c r="E240" s="3">
        <v>161.99999999999997</v>
      </c>
      <c r="F240" s="3">
        <v>129</v>
      </c>
      <c r="G240" s="17">
        <v>0.22523809599999997</v>
      </c>
      <c r="H240" s="13">
        <v>410.38999999999993</v>
      </c>
      <c r="I240" s="7" t="s">
        <v>19</v>
      </c>
      <c r="J240" s="7" t="s">
        <v>20</v>
      </c>
    </row>
    <row r="241" spans="1:10" ht="15" customHeight="1" x14ac:dyDescent="0.2">
      <c r="A241" s="8" t="s">
        <v>218</v>
      </c>
      <c r="B241" s="3">
        <f t="shared" si="30"/>
        <v>30</v>
      </c>
      <c r="C241" s="3">
        <v>1</v>
      </c>
      <c r="D241" s="3">
        <v>29</v>
      </c>
      <c r="E241" s="3">
        <v>107</v>
      </c>
      <c r="F241" s="3">
        <v>84.000000000000014</v>
      </c>
      <c r="G241" s="17">
        <v>0.141851851</v>
      </c>
      <c r="H241" s="13">
        <v>292.31000000000006</v>
      </c>
      <c r="I241" s="7" t="s">
        <v>19</v>
      </c>
      <c r="J241" s="7" t="s">
        <v>20</v>
      </c>
    </row>
    <row r="242" spans="1:10" ht="15" customHeight="1" x14ac:dyDescent="0.2">
      <c r="A242" s="8" t="s">
        <v>219</v>
      </c>
      <c r="B242" s="3">
        <f t="shared" si="30"/>
        <v>17</v>
      </c>
      <c r="C242" s="3">
        <v>1</v>
      </c>
      <c r="D242" s="3">
        <v>16</v>
      </c>
      <c r="E242" s="3">
        <v>103</v>
      </c>
      <c r="F242" s="3">
        <v>69</v>
      </c>
      <c r="G242" s="17">
        <v>0.119682539</v>
      </c>
      <c r="H242" s="13">
        <v>170.39</v>
      </c>
      <c r="I242" s="7" t="s">
        <v>19</v>
      </c>
      <c r="J242" s="7" t="s">
        <v>20</v>
      </c>
    </row>
    <row r="243" spans="1:10" ht="15" customHeight="1" x14ac:dyDescent="0.2">
      <c r="A243" s="8" t="s">
        <v>220</v>
      </c>
      <c r="B243" s="3">
        <f t="shared" si="30"/>
        <v>8</v>
      </c>
      <c r="C243" s="3">
        <v>1</v>
      </c>
      <c r="D243" s="3">
        <v>7</v>
      </c>
      <c r="E243" s="3">
        <v>99.999999999999986</v>
      </c>
      <c r="F243" s="3">
        <v>37.999999999999993</v>
      </c>
      <c r="G243" s="17">
        <v>0.13984126999999996</v>
      </c>
      <c r="H243" s="13">
        <v>162.10999999999999</v>
      </c>
      <c r="I243" s="7" t="s">
        <v>19</v>
      </c>
      <c r="J243" s="7" t="s">
        <v>20</v>
      </c>
    </row>
    <row r="244" spans="1:10" ht="15" customHeight="1" x14ac:dyDescent="0.2">
      <c r="A244" s="8" t="s">
        <v>221</v>
      </c>
      <c r="B244" s="3">
        <f t="shared" si="30"/>
        <v>4</v>
      </c>
      <c r="C244" s="3">
        <v>1</v>
      </c>
      <c r="D244" s="3">
        <v>3</v>
      </c>
      <c r="E244" s="3">
        <v>314</v>
      </c>
      <c r="F244" s="3">
        <v>314</v>
      </c>
      <c r="G244" s="17">
        <v>0.41851851900000003</v>
      </c>
      <c r="H244" s="13">
        <v>1255.9399999999998</v>
      </c>
      <c r="I244" s="7" t="s">
        <v>19</v>
      </c>
      <c r="J244" s="7" t="s">
        <v>20</v>
      </c>
    </row>
    <row r="245" spans="1:10" ht="15" customHeight="1" x14ac:dyDescent="0.2">
      <c r="A245" s="8" t="s">
        <v>222</v>
      </c>
      <c r="B245" s="3">
        <f t="shared" si="30"/>
        <v>1</v>
      </c>
      <c r="C245" s="3" t="s">
        <v>17</v>
      </c>
      <c r="D245" s="3">
        <v>1</v>
      </c>
      <c r="E245" s="3">
        <v>8</v>
      </c>
      <c r="F245" s="3">
        <v>8</v>
      </c>
      <c r="G245" s="17">
        <v>0.01</v>
      </c>
      <c r="H245" s="13">
        <v>30</v>
      </c>
      <c r="I245" s="7" t="s">
        <v>19</v>
      </c>
      <c r="J245" s="7" t="s">
        <v>20</v>
      </c>
    </row>
    <row r="246" spans="1:10" ht="21" customHeight="1" x14ac:dyDescent="0.2">
      <c r="A246" s="8" t="s">
        <v>223</v>
      </c>
      <c r="B246" s="4">
        <f t="shared" si="30"/>
        <v>284</v>
      </c>
      <c r="C246" s="4">
        <f>SUM(C247:C255)</f>
        <v>10</v>
      </c>
      <c r="D246" s="4">
        <f t="shared" ref="D246:G246" si="39">SUM(D247:D255)</f>
        <v>274</v>
      </c>
      <c r="E246" s="4">
        <f t="shared" si="39"/>
        <v>4683.9999999999991</v>
      </c>
      <c r="F246" s="4">
        <f t="shared" si="39"/>
        <v>2864</v>
      </c>
      <c r="G246" s="16">
        <f t="shared" si="39"/>
        <v>7.0346560790000003</v>
      </c>
      <c r="H246" s="12">
        <f>SUM(H247:H255)</f>
        <v>10945.670000000002</v>
      </c>
      <c r="I246" s="7" t="s">
        <v>19</v>
      </c>
      <c r="J246" s="7" t="s">
        <v>20</v>
      </c>
    </row>
    <row r="247" spans="1:10" ht="15" customHeight="1" x14ac:dyDescent="0.2">
      <c r="A247" s="8" t="s">
        <v>607</v>
      </c>
      <c r="B247" s="3">
        <f t="shared" si="30"/>
        <v>2</v>
      </c>
      <c r="C247" s="3" t="s">
        <v>17</v>
      </c>
      <c r="D247" s="3">
        <v>2</v>
      </c>
      <c r="E247" s="3">
        <v>2</v>
      </c>
      <c r="F247" s="3">
        <v>2</v>
      </c>
      <c r="G247" s="17">
        <v>2.6455020000000001E-3</v>
      </c>
      <c r="H247" s="13">
        <v>7.97</v>
      </c>
      <c r="I247" s="7" t="s">
        <v>19</v>
      </c>
      <c r="J247" s="7" t="s">
        <v>20</v>
      </c>
    </row>
    <row r="248" spans="1:10" ht="15" customHeight="1" x14ac:dyDescent="0.2">
      <c r="A248" s="8" t="s">
        <v>224</v>
      </c>
      <c r="B248" s="3">
        <f t="shared" si="30"/>
        <v>8</v>
      </c>
      <c r="C248" s="3" t="s">
        <v>17</v>
      </c>
      <c r="D248" s="3">
        <v>8</v>
      </c>
      <c r="E248" s="3">
        <v>57</v>
      </c>
      <c r="F248" s="3">
        <v>25</v>
      </c>
      <c r="G248" s="17">
        <v>7.5873016000000001E-2</v>
      </c>
      <c r="H248" s="13">
        <v>49.44</v>
      </c>
      <c r="I248" s="7" t="s">
        <v>19</v>
      </c>
      <c r="J248" s="7" t="s">
        <v>20</v>
      </c>
    </row>
    <row r="249" spans="1:10" ht="15" customHeight="1" x14ac:dyDescent="0.2">
      <c r="A249" s="8" t="s">
        <v>225</v>
      </c>
      <c r="B249" s="3">
        <f t="shared" si="30"/>
        <v>3</v>
      </c>
      <c r="C249" s="3" t="s">
        <v>17</v>
      </c>
      <c r="D249" s="3">
        <v>3</v>
      </c>
      <c r="E249" s="3">
        <v>13</v>
      </c>
      <c r="F249" s="3">
        <v>13</v>
      </c>
      <c r="G249" s="17">
        <v>1.3968253999999999E-2</v>
      </c>
      <c r="H249" s="13">
        <v>51.969999999999992</v>
      </c>
      <c r="I249" s="7" t="s">
        <v>19</v>
      </c>
      <c r="J249" s="7" t="s">
        <v>20</v>
      </c>
    </row>
    <row r="250" spans="1:10" ht="15" customHeight="1" x14ac:dyDescent="0.2">
      <c r="A250" s="8" t="s">
        <v>226</v>
      </c>
      <c r="B250" s="3">
        <f t="shared" si="30"/>
        <v>7</v>
      </c>
      <c r="C250" s="3">
        <v>1</v>
      </c>
      <c r="D250" s="3">
        <v>6</v>
      </c>
      <c r="E250" s="3">
        <v>34</v>
      </c>
      <c r="F250" s="3">
        <v>3</v>
      </c>
      <c r="G250" s="17">
        <v>0.52513227600000001</v>
      </c>
      <c r="H250" s="13">
        <v>5.4</v>
      </c>
      <c r="I250" s="7" t="s">
        <v>19</v>
      </c>
      <c r="J250" s="7" t="s">
        <v>20</v>
      </c>
    </row>
    <row r="251" spans="1:10" ht="15" customHeight="1" x14ac:dyDescent="0.2">
      <c r="A251" s="8" t="s">
        <v>227</v>
      </c>
      <c r="B251" s="3">
        <f t="shared" si="30"/>
        <v>14</v>
      </c>
      <c r="C251" s="3">
        <v>4</v>
      </c>
      <c r="D251" s="3">
        <v>10</v>
      </c>
      <c r="E251" s="3">
        <v>75</v>
      </c>
      <c r="F251" s="3">
        <v>65.000000000000014</v>
      </c>
      <c r="G251" s="17">
        <v>0.31174603200000001</v>
      </c>
      <c r="H251" s="13">
        <v>96.969999999999985</v>
      </c>
      <c r="I251" s="7" t="s">
        <v>19</v>
      </c>
      <c r="J251" s="7" t="s">
        <v>20</v>
      </c>
    </row>
    <row r="252" spans="1:10" ht="15" customHeight="1" x14ac:dyDescent="0.2">
      <c r="A252" s="8" t="s">
        <v>228</v>
      </c>
      <c r="B252" s="3">
        <f t="shared" si="30"/>
        <v>1</v>
      </c>
      <c r="C252" s="3" t="s">
        <v>17</v>
      </c>
      <c r="D252" s="3">
        <v>1</v>
      </c>
      <c r="E252" s="3">
        <v>1</v>
      </c>
      <c r="F252" s="3" t="s">
        <v>17</v>
      </c>
      <c r="G252" s="17">
        <v>1.322751E-3</v>
      </c>
      <c r="H252" s="13" t="s">
        <v>17</v>
      </c>
      <c r="I252" s="7" t="s">
        <v>19</v>
      </c>
      <c r="J252" s="7" t="s">
        <v>20</v>
      </c>
    </row>
    <row r="253" spans="1:10" ht="15" customHeight="1" x14ac:dyDescent="0.2">
      <c r="A253" s="8" t="s">
        <v>229</v>
      </c>
      <c r="B253" s="3">
        <f t="shared" si="30"/>
        <v>69</v>
      </c>
      <c r="C253" s="3" t="s">
        <v>17</v>
      </c>
      <c r="D253" s="3">
        <v>69</v>
      </c>
      <c r="E253" s="3">
        <v>555.00000000000023</v>
      </c>
      <c r="F253" s="3">
        <v>278.99999999999994</v>
      </c>
      <c r="G253" s="17">
        <v>0.72105819599999987</v>
      </c>
      <c r="H253" s="13">
        <v>829.00999999999965</v>
      </c>
      <c r="I253" s="7" t="s">
        <v>19</v>
      </c>
      <c r="J253" s="7" t="s">
        <v>20</v>
      </c>
    </row>
    <row r="254" spans="1:10" ht="15" customHeight="1" x14ac:dyDescent="0.2">
      <c r="A254" s="8" t="s">
        <v>230</v>
      </c>
      <c r="B254" s="3">
        <f t="shared" si="30"/>
        <v>179</v>
      </c>
      <c r="C254" s="3">
        <v>5</v>
      </c>
      <c r="D254" s="3">
        <v>174</v>
      </c>
      <c r="E254" s="3">
        <v>3896.9999999999991</v>
      </c>
      <c r="F254" s="3">
        <v>2452</v>
      </c>
      <c r="G254" s="17">
        <v>5.3129100520000003</v>
      </c>
      <c r="H254" s="13">
        <v>9799.9100000000017</v>
      </c>
      <c r="I254" s="7" t="s">
        <v>19</v>
      </c>
      <c r="J254" s="7" t="s">
        <v>20</v>
      </c>
    </row>
    <row r="255" spans="1:10" ht="15" customHeight="1" x14ac:dyDescent="0.2">
      <c r="A255" s="8" t="s">
        <v>231</v>
      </c>
      <c r="B255" s="3">
        <f t="shared" si="30"/>
        <v>1</v>
      </c>
      <c r="C255" s="3" t="s">
        <v>17</v>
      </c>
      <c r="D255" s="3">
        <v>1</v>
      </c>
      <c r="E255" s="3">
        <v>50</v>
      </c>
      <c r="F255" s="3">
        <v>25</v>
      </c>
      <c r="G255" s="17">
        <v>7.0000000000000007E-2</v>
      </c>
      <c r="H255" s="13">
        <v>105</v>
      </c>
      <c r="I255" s="7" t="s">
        <v>19</v>
      </c>
      <c r="J255" s="7" t="s">
        <v>20</v>
      </c>
    </row>
    <row r="256" spans="1:10" ht="21" customHeight="1" x14ac:dyDescent="0.2">
      <c r="A256" s="8" t="s">
        <v>232</v>
      </c>
      <c r="B256" s="4">
        <f t="shared" si="30"/>
        <v>657</v>
      </c>
      <c r="C256" s="4">
        <f>SUM(C257:C263)</f>
        <v>41</v>
      </c>
      <c r="D256" s="4">
        <f t="shared" ref="D256:G256" si="40">SUM(D257:D263)</f>
        <v>616</v>
      </c>
      <c r="E256" s="4">
        <f t="shared" si="40"/>
        <v>19755.000000000007</v>
      </c>
      <c r="F256" s="4">
        <f t="shared" si="40"/>
        <v>16534.999999999996</v>
      </c>
      <c r="G256" s="16">
        <f t="shared" si="40"/>
        <v>26.036402121999998</v>
      </c>
      <c r="H256" s="12">
        <f>SUM(H257:H263)</f>
        <v>49574.540000000008</v>
      </c>
      <c r="I256" s="7" t="s">
        <v>19</v>
      </c>
      <c r="J256" s="7" t="s">
        <v>20</v>
      </c>
    </row>
    <row r="257" spans="1:10" ht="15" customHeight="1" x14ac:dyDescent="0.2">
      <c r="A257" s="8" t="s">
        <v>233</v>
      </c>
      <c r="B257" s="3">
        <f t="shared" si="30"/>
        <v>73</v>
      </c>
      <c r="C257" s="3">
        <v>23</v>
      </c>
      <c r="D257" s="3">
        <v>50</v>
      </c>
      <c r="E257" s="3">
        <v>353</v>
      </c>
      <c r="F257" s="3">
        <v>221.99999999999997</v>
      </c>
      <c r="G257" s="17">
        <v>0.50105820399999978</v>
      </c>
      <c r="H257" s="13">
        <v>774.78000000000009</v>
      </c>
      <c r="I257" s="7" t="s">
        <v>19</v>
      </c>
      <c r="J257" s="7" t="s">
        <v>20</v>
      </c>
    </row>
    <row r="258" spans="1:10" ht="15" customHeight="1" x14ac:dyDescent="0.2">
      <c r="A258" s="8" t="s">
        <v>234</v>
      </c>
      <c r="B258" s="3">
        <f t="shared" si="30"/>
        <v>38</v>
      </c>
      <c r="C258" s="3">
        <v>1</v>
      </c>
      <c r="D258" s="3">
        <v>37</v>
      </c>
      <c r="E258" s="3">
        <v>265.99999999999994</v>
      </c>
      <c r="F258" s="3">
        <v>249.99999999999994</v>
      </c>
      <c r="G258" s="17">
        <v>0.58052909999999991</v>
      </c>
      <c r="H258" s="13">
        <v>1472.5599999999997</v>
      </c>
      <c r="I258" s="7" t="s">
        <v>19</v>
      </c>
      <c r="J258" s="7" t="s">
        <v>20</v>
      </c>
    </row>
    <row r="259" spans="1:10" ht="15" customHeight="1" x14ac:dyDescent="0.2">
      <c r="A259" s="8" t="s">
        <v>235</v>
      </c>
      <c r="B259" s="3">
        <f t="shared" si="30"/>
        <v>84</v>
      </c>
      <c r="C259" s="3">
        <v>3</v>
      </c>
      <c r="D259" s="3">
        <v>81</v>
      </c>
      <c r="E259" s="3">
        <v>7029.0000000000027</v>
      </c>
      <c r="F259" s="3">
        <v>6083.9999999999964</v>
      </c>
      <c r="G259" s="17">
        <v>8.7301587320000031</v>
      </c>
      <c r="H259" s="13">
        <v>15795.760000000007</v>
      </c>
      <c r="I259" s="7" t="s">
        <v>19</v>
      </c>
      <c r="J259" s="7" t="s">
        <v>20</v>
      </c>
    </row>
    <row r="260" spans="1:10" ht="15" customHeight="1" x14ac:dyDescent="0.2">
      <c r="A260" s="8" t="s">
        <v>236</v>
      </c>
      <c r="B260" s="3">
        <f t="shared" si="30"/>
        <v>36</v>
      </c>
      <c r="C260" s="3">
        <v>4</v>
      </c>
      <c r="D260" s="3">
        <v>32</v>
      </c>
      <c r="E260" s="3">
        <v>552</v>
      </c>
      <c r="F260" s="3">
        <v>355.00000000000006</v>
      </c>
      <c r="G260" s="17">
        <v>0.81539682600000019</v>
      </c>
      <c r="H260" s="13">
        <v>1179.6500000000001</v>
      </c>
      <c r="I260" s="7" t="s">
        <v>19</v>
      </c>
      <c r="J260" s="7" t="s">
        <v>20</v>
      </c>
    </row>
    <row r="261" spans="1:10" ht="15" customHeight="1" x14ac:dyDescent="0.2">
      <c r="A261" s="8" t="s">
        <v>237</v>
      </c>
      <c r="B261" s="3">
        <f t="shared" si="30"/>
        <v>163</v>
      </c>
      <c r="C261" s="3">
        <v>4</v>
      </c>
      <c r="D261" s="3">
        <v>159</v>
      </c>
      <c r="E261" s="3">
        <v>916.99999999999966</v>
      </c>
      <c r="F261" s="3">
        <v>652.00000000000011</v>
      </c>
      <c r="G261" s="17">
        <v>1.2605820139999999</v>
      </c>
      <c r="H261" s="13">
        <v>2169.0500000000002</v>
      </c>
      <c r="I261" s="7" t="s">
        <v>19</v>
      </c>
      <c r="J261" s="7" t="s">
        <v>20</v>
      </c>
    </row>
    <row r="262" spans="1:10" ht="15" customHeight="1" x14ac:dyDescent="0.2">
      <c r="A262" s="8" t="s">
        <v>238</v>
      </c>
      <c r="B262" s="3">
        <f t="shared" ref="B262:B325" si="41">SUM(C262:D262)</f>
        <v>144</v>
      </c>
      <c r="C262" s="3">
        <v>2</v>
      </c>
      <c r="D262" s="3">
        <v>142</v>
      </c>
      <c r="E262" s="3">
        <v>3628.9999999999986</v>
      </c>
      <c r="F262" s="3">
        <v>2763</v>
      </c>
      <c r="G262" s="17">
        <v>4.7737037019999988</v>
      </c>
      <c r="H262" s="13">
        <v>9306.7700000000023</v>
      </c>
      <c r="I262" s="7" t="s">
        <v>19</v>
      </c>
      <c r="J262" s="7" t="s">
        <v>20</v>
      </c>
    </row>
    <row r="263" spans="1:10" ht="15" customHeight="1" x14ac:dyDescent="0.2">
      <c r="A263" s="8" t="s">
        <v>239</v>
      </c>
      <c r="B263" s="3">
        <f t="shared" si="41"/>
        <v>119</v>
      </c>
      <c r="C263" s="3">
        <v>4</v>
      </c>
      <c r="D263" s="3">
        <v>115</v>
      </c>
      <c r="E263" s="3">
        <v>7009.0000000000036</v>
      </c>
      <c r="F263" s="3">
        <v>6209</v>
      </c>
      <c r="G263" s="17">
        <v>9.3749735439999977</v>
      </c>
      <c r="H263" s="13">
        <v>18875.970000000005</v>
      </c>
      <c r="I263" s="7" t="s">
        <v>19</v>
      </c>
      <c r="J263" s="7" t="s">
        <v>20</v>
      </c>
    </row>
    <row r="264" spans="1:10" ht="21" customHeight="1" x14ac:dyDescent="0.2">
      <c r="A264" s="8" t="s">
        <v>7</v>
      </c>
      <c r="B264" s="4">
        <f t="shared" si="41"/>
        <v>2539</v>
      </c>
      <c r="C264" s="4">
        <f>C265+C271+C279+C289+C298+C306+C315</f>
        <v>118</v>
      </c>
      <c r="D264" s="4">
        <f t="shared" ref="D264:H264" si="42">D265+D271+D279+D289+D298+D306+D315</f>
        <v>2421</v>
      </c>
      <c r="E264" s="4">
        <f t="shared" si="42"/>
        <v>16384</v>
      </c>
      <c r="F264" s="4">
        <f t="shared" si="42"/>
        <v>13112</v>
      </c>
      <c r="G264" s="16">
        <f t="shared" si="42"/>
        <v>22.627645986000001</v>
      </c>
      <c r="H264" s="12">
        <f t="shared" si="42"/>
        <v>48799.560000000005</v>
      </c>
      <c r="I264" s="7" t="s">
        <v>19</v>
      </c>
      <c r="J264" s="7" t="s">
        <v>20</v>
      </c>
    </row>
    <row r="265" spans="1:10" ht="21" customHeight="1" x14ac:dyDescent="0.2">
      <c r="A265" s="8" t="s">
        <v>240</v>
      </c>
      <c r="B265" s="4">
        <f t="shared" si="41"/>
        <v>44</v>
      </c>
      <c r="C265" s="4">
        <f>SUM(C266:C270)</f>
        <v>5</v>
      </c>
      <c r="D265" s="4">
        <f t="shared" ref="D265:H265" si="43">SUM(D266:D270)</f>
        <v>39</v>
      </c>
      <c r="E265" s="4">
        <f t="shared" si="43"/>
        <v>105</v>
      </c>
      <c r="F265" s="4">
        <f t="shared" si="43"/>
        <v>61</v>
      </c>
      <c r="G265" s="16">
        <f t="shared" si="43"/>
        <v>0.13936507500000003</v>
      </c>
      <c r="H265" s="12">
        <f t="shared" si="43"/>
        <v>207.38000000000002</v>
      </c>
      <c r="I265" s="7" t="s">
        <v>19</v>
      </c>
      <c r="J265" s="7" t="s">
        <v>20</v>
      </c>
    </row>
    <row r="266" spans="1:10" ht="15" customHeight="1" x14ac:dyDescent="0.2">
      <c r="A266" s="8" t="s">
        <v>608</v>
      </c>
      <c r="B266" s="3">
        <f t="shared" si="41"/>
        <v>14</v>
      </c>
      <c r="C266" s="3" t="s">
        <v>17</v>
      </c>
      <c r="D266" s="3">
        <v>14</v>
      </c>
      <c r="E266" s="3">
        <v>17</v>
      </c>
      <c r="F266" s="3">
        <v>12</v>
      </c>
      <c r="G266" s="17">
        <v>2.2486769000000004E-2</v>
      </c>
      <c r="H266" s="13">
        <v>31.700000000000006</v>
      </c>
      <c r="I266" s="7" t="s">
        <v>19</v>
      </c>
      <c r="J266" s="7" t="s">
        <v>20</v>
      </c>
    </row>
    <row r="267" spans="1:10" ht="15" customHeight="1" x14ac:dyDescent="0.2">
      <c r="A267" s="8" t="s">
        <v>241</v>
      </c>
      <c r="B267" s="3">
        <f t="shared" si="41"/>
        <v>12</v>
      </c>
      <c r="C267" s="3">
        <v>3</v>
      </c>
      <c r="D267" s="3">
        <v>9</v>
      </c>
      <c r="E267" s="3">
        <v>36</v>
      </c>
      <c r="F267" s="3">
        <v>11</v>
      </c>
      <c r="G267" s="17">
        <v>4.9841269000000007E-2</v>
      </c>
      <c r="H267" s="13">
        <v>27.999999999999996</v>
      </c>
      <c r="I267" s="7" t="s">
        <v>19</v>
      </c>
      <c r="J267" s="7" t="s">
        <v>20</v>
      </c>
    </row>
    <row r="268" spans="1:10" ht="15" customHeight="1" x14ac:dyDescent="0.2">
      <c r="A268" s="8" t="s">
        <v>242</v>
      </c>
      <c r="B268" s="3">
        <f t="shared" si="41"/>
        <v>6</v>
      </c>
      <c r="C268" s="3">
        <v>1</v>
      </c>
      <c r="D268" s="3">
        <v>5</v>
      </c>
      <c r="E268" s="3">
        <v>26</v>
      </c>
      <c r="F268" s="3">
        <v>23</v>
      </c>
      <c r="G268" s="17">
        <v>3.3227514E-2</v>
      </c>
      <c r="H268" s="13">
        <v>100.34000000000002</v>
      </c>
      <c r="I268" s="7" t="s">
        <v>19</v>
      </c>
      <c r="J268" s="7" t="s">
        <v>20</v>
      </c>
    </row>
    <row r="269" spans="1:10" ht="15" customHeight="1" x14ac:dyDescent="0.2">
      <c r="A269" s="8" t="s">
        <v>243</v>
      </c>
      <c r="B269" s="3">
        <f t="shared" si="41"/>
        <v>7</v>
      </c>
      <c r="C269" s="3" t="s">
        <v>17</v>
      </c>
      <c r="D269" s="3">
        <v>7</v>
      </c>
      <c r="E269" s="3">
        <v>20</v>
      </c>
      <c r="F269" s="3">
        <v>9</v>
      </c>
      <c r="G269" s="17">
        <v>2.5873015999999999E-2</v>
      </c>
      <c r="H269" s="13">
        <v>24.970000000000002</v>
      </c>
      <c r="I269" s="7" t="s">
        <v>19</v>
      </c>
      <c r="J269" s="7" t="s">
        <v>20</v>
      </c>
    </row>
    <row r="270" spans="1:10" ht="15" customHeight="1" x14ac:dyDescent="0.2">
      <c r="A270" s="8" t="s">
        <v>244</v>
      </c>
      <c r="B270" s="3">
        <f t="shared" si="41"/>
        <v>5</v>
      </c>
      <c r="C270" s="3">
        <v>1</v>
      </c>
      <c r="D270" s="3">
        <v>4</v>
      </c>
      <c r="E270" s="3">
        <v>6</v>
      </c>
      <c r="F270" s="3">
        <v>6</v>
      </c>
      <c r="G270" s="17">
        <v>7.9365070000000006E-3</v>
      </c>
      <c r="H270" s="13">
        <v>22.369999999999997</v>
      </c>
      <c r="I270" s="7" t="s">
        <v>19</v>
      </c>
      <c r="J270" s="7" t="s">
        <v>20</v>
      </c>
    </row>
    <row r="271" spans="1:10" ht="21" customHeight="1" x14ac:dyDescent="0.2">
      <c r="A271" s="8" t="s">
        <v>245</v>
      </c>
      <c r="B271" s="4">
        <f t="shared" si="41"/>
        <v>433</v>
      </c>
      <c r="C271" s="4">
        <f>SUM(C272:C278)</f>
        <v>38</v>
      </c>
      <c r="D271" s="4">
        <f t="shared" ref="D271:H271" si="44">SUM(D272:D278)</f>
        <v>395</v>
      </c>
      <c r="E271" s="4">
        <f t="shared" si="44"/>
        <v>2523</v>
      </c>
      <c r="F271" s="4">
        <f t="shared" si="44"/>
        <v>1770.0000000000002</v>
      </c>
      <c r="G271" s="16">
        <f t="shared" si="44"/>
        <v>3.3306351610000005</v>
      </c>
      <c r="H271" s="12">
        <f t="shared" si="44"/>
        <v>5857.2099999999991</v>
      </c>
      <c r="I271" s="7" t="s">
        <v>19</v>
      </c>
      <c r="J271" s="7" t="s">
        <v>20</v>
      </c>
    </row>
    <row r="272" spans="1:10" ht="15" customHeight="1" x14ac:dyDescent="0.2">
      <c r="A272" s="8" t="s">
        <v>609</v>
      </c>
      <c r="B272" s="3">
        <f t="shared" si="41"/>
        <v>96</v>
      </c>
      <c r="C272" s="3">
        <v>1</v>
      </c>
      <c r="D272" s="3">
        <v>95</v>
      </c>
      <c r="E272" s="3">
        <v>455.00000000000006</v>
      </c>
      <c r="F272" s="3">
        <v>377.00000000000017</v>
      </c>
      <c r="G272" s="17">
        <v>0.60058201200000005</v>
      </c>
      <c r="H272" s="13">
        <v>1361.3099999999997</v>
      </c>
      <c r="I272" s="7" t="s">
        <v>19</v>
      </c>
      <c r="J272" s="7" t="s">
        <v>20</v>
      </c>
    </row>
    <row r="273" spans="1:10" ht="15" customHeight="1" x14ac:dyDescent="0.2">
      <c r="A273" s="8" t="s">
        <v>246</v>
      </c>
      <c r="B273" s="3">
        <f t="shared" si="41"/>
        <v>79</v>
      </c>
      <c r="C273" s="3">
        <v>23</v>
      </c>
      <c r="D273" s="3">
        <v>56</v>
      </c>
      <c r="E273" s="3">
        <v>702</v>
      </c>
      <c r="F273" s="3">
        <v>464.00000000000011</v>
      </c>
      <c r="G273" s="17">
        <v>0.95603199099999969</v>
      </c>
      <c r="H273" s="13">
        <v>1486.4699999999998</v>
      </c>
      <c r="I273" s="7" t="s">
        <v>19</v>
      </c>
      <c r="J273" s="7" t="s">
        <v>20</v>
      </c>
    </row>
    <row r="274" spans="1:10" ht="15" customHeight="1" x14ac:dyDescent="0.2">
      <c r="A274" s="8" t="s">
        <v>247</v>
      </c>
      <c r="B274" s="3">
        <f t="shared" si="41"/>
        <v>35</v>
      </c>
      <c r="C274" s="3" t="s">
        <v>17</v>
      </c>
      <c r="D274" s="3">
        <v>35</v>
      </c>
      <c r="E274" s="3">
        <v>244</v>
      </c>
      <c r="F274" s="3">
        <v>195.00000000000009</v>
      </c>
      <c r="G274" s="17">
        <v>0.325820108</v>
      </c>
      <c r="H274" s="13">
        <v>648.18999999999994</v>
      </c>
      <c r="I274" s="7" t="s">
        <v>19</v>
      </c>
      <c r="J274" s="7" t="s">
        <v>20</v>
      </c>
    </row>
    <row r="275" spans="1:10" ht="15" customHeight="1" x14ac:dyDescent="0.2">
      <c r="A275" s="8" t="s">
        <v>248</v>
      </c>
      <c r="B275" s="3">
        <f t="shared" si="41"/>
        <v>47</v>
      </c>
      <c r="C275" s="3">
        <v>1</v>
      </c>
      <c r="D275" s="3">
        <v>46</v>
      </c>
      <c r="E275" s="3">
        <v>232.99999999999994</v>
      </c>
      <c r="F275" s="3">
        <v>121.00000000000003</v>
      </c>
      <c r="G275" s="17">
        <v>0.29608465700000003</v>
      </c>
      <c r="H275" s="13">
        <v>386.37</v>
      </c>
      <c r="I275" s="7" t="s">
        <v>19</v>
      </c>
      <c r="J275" s="7" t="s">
        <v>20</v>
      </c>
    </row>
    <row r="276" spans="1:10" ht="15" customHeight="1" x14ac:dyDescent="0.2">
      <c r="A276" s="8" t="s">
        <v>249</v>
      </c>
      <c r="B276" s="3">
        <f t="shared" si="41"/>
        <v>51</v>
      </c>
      <c r="C276" s="3">
        <v>11</v>
      </c>
      <c r="D276" s="3">
        <v>40</v>
      </c>
      <c r="E276" s="3">
        <v>249.99999999999991</v>
      </c>
      <c r="F276" s="3">
        <v>161.00000000000003</v>
      </c>
      <c r="G276" s="17">
        <v>0.31915318500000001</v>
      </c>
      <c r="H276" s="13">
        <v>482.97000000000014</v>
      </c>
      <c r="I276" s="7" t="s">
        <v>19</v>
      </c>
      <c r="J276" s="7" t="s">
        <v>20</v>
      </c>
    </row>
    <row r="277" spans="1:10" ht="15" customHeight="1" x14ac:dyDescent="0.2">
      <c r="A277" s="8" t="s">
        <v>250</v>
      </c>
      <c r="B277" s="3">
        <f t="shared" si="41"/>
        <v>67</v>
      </c>
      <c r="C277" s="3" t="s">
        <v>17</v>
      </c>
      <c r="D277" s="3">
        <v>67</v>
      </c>
      <c r="E277" s="3">
        <v>295.00000000000006</v>
      </c>
      <c r="F277" s="3">
        <v>178.00000000000003</v>
      </c>
      <c r="G277" s="17">
        <v>0.3811640220000001</v>
      </c>
      <c r="H277" s="13">
        <v>513.23</v>
      </c>
      <c r="I277" s="7" t="s">
        <v>19</v>
      </c>
      <c r="J277" s="7" t="s">
        <v>20</v>
      </c>
    </row>
    <row r="278" spans="1:10" ht="15" customHeight="1" x14ac:dyDescent="0.2">
      <c r="A278" s="8" t="s">
        <v>251</v>
      </c>
      <c r="B278" s="3">
        <f t="shared" si="41"/>
        <v>58</v>
      </c>
      <c r="C278" s="3">
        <v>2</v>
      </c>
      <c r="D278" s="3">
        <v>56</v>
      </c>
      <c r="E278" s="3">
        <v>343.99999999999994</v>
      </c>
      <c r="F278" s="3">
        <v>274</v>
      </c>
      <c r="G278" s="17">
        <v>0.45179918600000007</v>
      </c>
      <c r="H278" s="13">
        <v>978.66999999999985</v>
      </c>
      <c r="I278" s="7" t="s">
        <v>19</v>
      </c>
      <c r="J278" s="7" t="s">
        <v>20</v>
      </c>
    </row>
    <row r="279" spans="1:10" ht="21" customHeight="1" x14ac:dyDescent="0.2">
      <c r="A279" s="8" t="s">
        <v>252</v>
      </c>
      <c r="B279" s="4">
        <f t="shared" si="41"/>
        <v>655</v>
      </c>
      <c r="C279" s="4">
        <f>SUM(C280:C288)</f>
        <v>23</v>
      </c>
      <c r="D279" s="4">
        <f t="shared" ref="D279:G279" si="45">SUM(D280:D288)</f>
        <v>632</v>
      </c>
      <c r="E279" s="4">
        <f t="shared" si="45"/>
        <v>4939.0000000000009</v>
      </c>
      <c r="F279" s="4">
        <f t="shared" si="45"/>
        <v>3721</v>
      </c>
      <c r="G279" s="16">
        <f t="shared" si="45"/>
        <v>6.3969312400000007</v>
      </c>
      <c r="H279" s="12">
        <f>SUM(H280:H288)</f>
        <v>12971.950000000004</v>
      </c>
      <c r="I279" s="7" t="s">
        <v>19</v>
      </c>
      <c r="J279" s="7" t="s">
        <v>20</v>
      </c>
    </row>
    <row r="280" spans="1:10" ht="15" customHeight="1" x14ac:dyDescent="0.2">
      <c r="A280" s="8" t="s">
        <v>610</v>
      </c>
      <c r="B280" s="3">
        <f t="shared" si="41"/>
        <v>141</v>
      </c>
      <c r="C280" s="3">
        <v>8</v>
      </c>
      <c r="D280" s="3">
        <v>133</v>
      </c>
      <c r="E280" s="3">
        <v>776</v>
      </c>
      <c r="F280" s="3">
        <v>444</v>
      </c>
      <c r="G280" s="17">
        <v>1.0055026459999998</v>
      </c>
      <c r="H280" s="13">
        <v>1505.97</v>
      </c>
      <c r="I280" s="7" t="s">
        <v>19</v>
      </c>
      <c r="J280" s="7" t="s">
        <v>20</v>
      </c>
    </row>
    <row r="281" spans="1:10" ht="15" customHeight="1" x14ac:dyDescent="0.2">
      <c r="A281" s="8" t="s">
        <v>253</v>
      </c>
      <c r="B281" s="3">
        <f t="shared" si="41"/>
        <v>37</v>
      </c>
      <c r="C281" s="3" t="s">
        <v>17</v>
      </c>
      <c r="D281" s="3">
        <v>37</v>
      </c>
      <c r="E281" s="3">
        <v>344.99999999999994</v>
      </c>
      <c r="F281" s="3">
        <v>185</v>
      </c>
      <c r="G281" s="17">
        <v>0.4611111149999999</v>
      </c>
      <c r="H281" s="13">
        <v>778.4</v>
      </c>
      <c r="I281" s="7" t="s">
        <v>19</v>
      </c>
      <c r="J281" s="7" t="s">
        <v>20</v>
      </c>
    </row>
    <row r="282" spans="1:10" ht="15" customHeight="1" x14ac:dyDescent="0.2">
      <c r="A282" s="8" t="s">
        <v>254</v>
      </c>
      <c r="B282" s="3">
        <f t="shared" si="41"/>
        <v>73</v>
      </c>
      <c r="C282" s="3">
        <v>1</v>
      </c>
      <c r="D282" s="3">
        <v>72</v>
      </c>
      <c r="E282" s="3">
        <v>591.99999999999989</v>
      </c>
      <c r="F282" s="3">
        <v>544</v>
      </c>
      <c r="G282" s="17">
        <v>0.75280423699999977</v>
      </c>
      <c r="H282" s="13">
        <v>1832.8300000000004</v>
      </c>
      <c r="I282" s="7" t="s">
        <v>19</v>
      </c>
      <c r="J282" s="7" t="s">
        <v>20</v>
      </c>
    </row>
    <row r="283" spans="1:10" ht="15" customHeight="1" x14ac:dyDescent="0.2">
      <c r="A283" s="8" t="s">
        <v>255</v>
      </c>
      <c r="B283" s="3">
        <f t="shared" si="41"/>
        <v>58</v>
      </c>
      <c r="C283" s="3">
        <v>2</v>
      </c>
      <c r="D283" s="3">
        <v>56</v>
      </c>
      <c r="E283" s="3">
        <v>435.99999999999994</v>
      </c>
      <c r="F283" s="3">
        <v>372.99999999999994</v>
      </c>
      <c r="G283" s="17">
        <v>0.54063492400000002</v>
      </c>
      <c r="H283" s="13">
        <v>1243.26</v>
      </c>
      <c r="I283" s="7" t="s">
        <v>19</v>
      </c>
      <c r="J283" s="7" t="s">
        <v>20</v>
      </c>
    </row>
    <row r="284" spans="1:10" ht="15" customHeight="1" x14ac:dyDescent="0.2">
      <c r="A284" s="8" t="s">
        <v>256</v>
      </c>
      <c r="B284" s="3">
        <f t="shared" si="41"/>
        <v>62</v>
      </c>
      <c r="C284" s="3">
        <v>11</v>
      </c>
      <c r="D284" s="3">
        <v>51</v>
      </c>
      <c r="E284" s="3">
        <v>333.99999999999989</v>
      </c>
      <c r="F284" s="3">
        <v>268</v>
      </c>
      <c r="G284" s="17">
        <v>0.42296296699999986</v>
      </c>
      <c r="H284" s="13">
        <v>900.91</v>
      </c>
      <c r="I284" s="7" t="s">
        <v>19</v>
      </c>
      <c r="J284" s="7" t="s">
        <v>20</v>
      </c>
    </row>
    <row r="285" spans="1:10" ht="15" customHeight="1" x14ac:dyDescent="0.2">
      <c r="A285" s="8" t="s">
        <v>257</v>
      </c>
      <c r="B285" s="3">
        <f t="shared" si="41"/>
        <v>61</v>
      </c>
      <c r="C285" s="3" t="s">
        <v>17</v>
      </c>
      <c r="D285" s="3">
        <v>61</v>
      </c>
      <c r="E285" s="3">
        <v>476</v>
      </c>
      <c r="F285" s="3">
        <v>274.99999999999994</v>
      </c>
      <c r="G285" s="17">
        <v>0.61518518700000013</v>
      </c>
      <c r="H285" s="13">
        <v>1177.5700000000006</v>
      </c>
      <c r="I285" s="7" t="s">
        <v>19</v>
      </c>
      <c r="J285" s="7" t="s">
        <v>20</v>
      </c>
    </row>
    <row r="286" spans="1:10" ht="15" customHeight="1" x14ac:dyDescent="0.2">
      <c r="A286" s="8" t="s">
        <v>258</v>
      </c>
      <c r="B286" s="3">
        <f t="shared" si="41"/>
        <v>93</v>
      </c>
      <c r="C286" s="3">
        <v>1</v>
      </c>
      <c r="D286" s="3">
        <v>92</v>
      </c>
      <c r="E286" s="3">
        <v>885.00000000000034</v>
      </c>
      <c r="F286" s="3">
        <v>695</v>
      </c>
      <c r="G286" s="17">
        <v>1.1587830700000004</v>
      </c>
      <c r="H286" s="13">
        <v>2187.6600000000003</v>
      </c>
      <c r="I286" s="7" t="s">
        <v>19</v>
      </c>
      <c r="J286" s="7" t="s">
        <v>20</v>
      </c>
    </row>
    <row r="287" spans="1:10" ht="15" customHeight="1" x14ac:dyDescent="0.2">
      <c r="A287" s="8" t="s">
        <v>259</v>
      </c>
      <c r="B287" s="3">
        <f t="shared" si="41"/>
        <v>77</v>
      </c>
      <c r="C287" s="3" t="s">
        <v>17</v>
      </c>
      <c r="D287" s="3">
        <v>77</v>
      </c>
      <c r="E287" s="3">
        <v>845.00000000000011</v>
      </c>
      <c r="F287" s="3">
        <v>745.99999999999977</v>
      </c>
      <c r="G287" s="17">
        <v>1.1159259290000001</v>
      </c>
      <c r="H287" s="13">
        <v>2680.9600000000009</v>
      </c>
      <c r="I287" s="7" t="s">
        <v>19</v>
      </c>
      <c r="J287" s="7" t="s">
        <v>20</v>
      </c>
    </row>
    <row r="288" spans="1:10" ht="15" customHeight="1" x14ac:dyDescent="0.2">
      <c r="A288" s="8" t="s">
        <v>260</v>
      </c>
      <c r="B288" s="3">
        <f t="shared" si="41"/>
        <v>53</v>
      </c>
      <c r="C288" s="3" t="s">
        <v>17</v>
      </c>
      <c r="D288" s="3">
        <v>53</v>
      </c>
      <c r="E288" s="3">
        <v>250.00000000000003</v>
      </c>
      <c r="F288" s="3">
        <v>191</v>
      </c>
      <c r="G288" s="17">
        <v>0.32402116500000006</v>
      </c>
      <c r="H288" s="13">
        <v>664.39000000000033</v>
      </c>
      <c r="I288" s="7" t="s">
        <v>19</v>
      </c>
      <c r="J288" s="7" t="s">
        <v>20</v>
      </c>
    </row>
    <row r="289" spans="1:10" ht="21" customHeight="1" x14ac:dyDescent="0.2">
      <c r="A289" s="8" t="s">
        <v>261</v>
      </c>
      <c r="B289" s="4">
        <f t="shared" si="41"/>
        <v>583</v>
      </c>
      <c r="C289" s="4">
        <f>SUM(C290:C297)</f>
        <v>19</v>
      </c>
      <c r="D289" s="4">
        <f t="shared" ref="D289:H289" si="46">SUM(D290:D297)</f>
        <v>564</v>
      </c>
      <c r="E289" s="4">
        <f t="shared" si="46"/>
        <v>3847.9999999999995</v>
      </c>
      <c r="F289" s="4">
        <f t="shared" si="46"/>
        <v>3247</v>
      </c>
      <c r="G289" s="16">
        <f t="shared" si="46"/>
        <v>5.6665079309999991</v>
      </c>
      <c r="H289" s="12">
        <f t="shared" si="46"/>
        <v>13677.900000000001</v>
      </c>
      <c r="I289" s="7" t="s">
        <v>19</v>
      </c>
      <c r="J289" s="7" t="s">
        <v>20</v>
      </c>
    </row>
    <row r="290" spans="1:10" ht="15" customHeight="1" x14ac:dyDescent="0.2">
      <c r="A290" s="8" t="s">
        <v>611</v>
      </c>
      <c r="B290" s="3">
        <f t="shared" si="41"/>
        <v>206</v>
      </c>
      <c r="C290" s="3">
        <v>9</v>
      </c>
      <c r="D290" s="3">
        <v>197</v>
      </c>
      <c r="E290" s="3">
        <v>772.99999999999989</v>
      </c>
      <c r="F290" s="3">
        <v>549.99999999999966</v>
      </c>
      <c r="G290" s="17">
        <v>1.0259788309999993</v>
      </c>
      <c r="H290" s="13">
        <v>1943.6400000000003</v>
      </c>
      <c r="I290" s="7" t="s">
        <v>19</v>
      </c>
      <c r="J290" s="7" t="s">
        <v>20</v>
      </c>
    </row>
    <row r="291" spans="1:10" ht="15" customHeight="1" x14ac:dyDescent="0.2">
      <c r="A291" s="8" t="s">
        <v>262</v>
      </c>
      <c r="B291" s="3">
        <f t="shared" si="41"/>
        <v>3</v>
      </c>
      <c r="C291" s="3" t="s">
        <v>17</v>
      </c>
      <c r="D291" s="3">
        <v>3</v>
      </c>
      <c r="E291" s="3">
        <v>7</v>
      </c>
      <c r="F291" s="3">
        <v>7</v>
      </c>
      <c r="G291" s="17">
        <v>9.2592589999999989E-3</v>
      </c>
      <c r="H291" s="13">
        <v>22.87</v>
      </c>
      <c r="I291" s="7" t="s">
        <v>19</v>
      </c>
      <c r="J291" s="7" t="s">
        <v>20</v>
      </c>
    </row>
    <row r="292" spans="1:10" ht="15" customHeight="1" x14ac:dyDescent="0.2">
      <c r="A292" s="8" t="s">
        <v>263</v>
      </c>
      <c r="B292" s="3">
        <f t="shared" si="41"/>
        <v>99</v>
      </c>
      <c r="C292" s="3">
        <v>6</v>
      </c>
      <c r="D292" s="3">
        <v>93</v>
      </c>
      <c r="E292" s="3">
        <v>1818.9999999999995</v>
      </c>
      <c r="F292" s="3">
        <v>1628.0000000000002</v>
      </c>
      <c r="G292" s="17">
        <v>2.9891005340000003</v>
      </c>
      <c r="H292" s="13">
        <v>8030.2800000000007</v>
      </c>
      <c r="I292" s="7" t="s">
        <v>19</v>
      </c>
      <c r="J292" s="7" t="s">
        <v>20</v>
      </c>
    </row>
    <row r="293" spans="1:10" ht="15" customHeight="1" x14ac:dyDescent="0.2">
      <c r="A293" s="8" t="s">
        <v>70</v>
      </c>
      <c r="B293" s="3">
        <f t="shared" si="41"/>
        <v>62</v>
      </c>
      <c r="C293" s="3" t="s">
        <v>17</v>
      </c>
      <c r="D293" s="3">
        <v>62</v>
      </c>
      <c r="E293" s="3">
        <v>252.00000000000006</v>
      </c>
      <c r="F293" s="3">
        <v>175.00000000000003</v>
      </c>
      <c r="G293" s="17">
        <v>0.32666666599999988</v>
      </c>
      <c r="H293" s="13">
        <v>588.48</v>
      </c>
      <c r="I293" s="7" t="s">
        <v>19</v>
      </c>
      <c r="J293" s="7" t="s">
        <v>20</v>
      </c>
    </row>
    <row r="294" spans="1:10" ht="15" customHeight="1" x14ac:dyDescent="0.2">
      <c r="A294" s="8" t="s">
        <v>264</v>
      </c>
      <c r="B294" s="3">
        <f t="shared" si="41"/>
        <v>106</v>
      </c>
      <c r="C294" s="3">
        <v>3</v>
      </c>
      <c r="D294" s="3">
        <v>103</v>
      </c>
      <c r="E294" s="3">
        <v>480.99999999999966</v>
      </c>
      <c r="F294" s="3">
        <v>389.00000000000006</v>
      </c>
      <c r="G294" s="17">
        <v>0.63497354100000014</v>
      </c>
      <c r="H294" s="13">
        <v>1277.5600000000009</v>
      </c>
      <c r="I294" s="7" t="s">
        <v>19</v>
      </c>
      <c r="J294" s="7" t="s">
        <v>20</v>
      </c>
    </row>
    <row r="295" spans="1:10" ht="15" customHeight="1" x14ac:dyDescent="0.2">
      <c r="A295" s="8" t="s">
        <v>265</v>
      </c>
      <c r="B295" s="3">
        <f t="shared" si="41"/>
        <v>1</v>
      </c>
      <c r="C295" s="3" t="s">
        <v>17</v>
      </c>
      <c r="D295" s="3">
        <v>1</v>
      </c>
      <c r="E295" s="3">
        <v>3</v>
      </c>
      <c r="F295" s="3">
        <v>3</v>
      </c>
      <c r="G295" s="17">
        <v>3.9682540000000001E-3</v>
      </c>
      <c r="H295" s="13">
        <v>11.899999999999999</v>
      </c>
      <c r="I295" s="7" t="s">
        <v>19</v>
      </c>
      <c r="J295" s="7" t="s">
        <v>20</v>
      </c>
    </row>
    <row r="296" spans="1:10" ht="15" customHeight="1" x14ac:dyDescent="0.2">
      <c r="A296" s="8" t="s">
        <v>266</v>
      </c>
      <c r="B296" s="3">
        <f t="shared" si="41"/>
        <v>104</v>
      </c>
      <c r="C296" s="3">
        <v>1</v>
      </c>
      <c r="D296" s="3">
        <v>103</v>
      </c>
      <c r="E296" s="3">
        <v>505.00000000000028</v>
      </c>
      <c r="F296" s="3">
        <v>487.00000000000017</v>
      </c>
      <c r="G296" s="17">
        <v>0.66259259199999998</v>
      </c>
      <c r="H296" s="13">
        <v>1773.1699999999998</v>
      </c>
      <c r="I296" s="7" t="s">
        <v>19</v>
      </c>
      <c r="J296" s="7" t="s">
        <v>20</v>
      </c>
    </row>
    <row r="297" spans="1:10" ht="15" customHeight="1" x14ac:dyDescent="0.2">
      <c r="A297" s="8" t="s">
        <v>267</v>
      </c>
      <c r="B297" s="3">
        <f t="shared" si="41"/>
        <v>2</v>
      </c>
      <c r="C297" s="3" t="s">
        <v>17</v>
      </c>
      <c r="D297" s="3">
        <v>2</v>
      </c>
      <c r="E297" s="3">
        <v>8</v>
      </c>
      <c r="F297" s="3">
        <v>8</v>
      </c>
      <c r="G297" s="17">
        <v>1.3968253999999999E-2</v>
      </c>
      <c r="H297" s="13">
        <v>30</v>
      </c>
      <c r="I297" s="7" t="s">
        <v>19</v>
      </c>
      <c r="J297" s="7" t="s">
        <v>20</v>
      </c>
    </row>
    <row r="298" spans="1:10" ht="21" customHeight="1" x14ac:dyDescent="0.2">
      <c r="A298" s="8" t="s">
        <v>268</v>
      </c>
      <c r="B298" s="4">
        <f t="shared" si="41"/>
        <v>236</v>
      </c>
      <c r="C298" s="4">
        <f>SUM(C299:C305)</f>
        <v>5</v>
      </c>
      <c r="D298" s="4">
        <f t="shared" ref="D298:H298" si="47">SUM(D299:D305)</f>
        <v>231</v>
      </c>
      <c r="E298" s="4">
        <f t="shared" si="47"/>
        <v>1113</v>
      </c>
      <c r="F298" s="4">
        <f t="shared" si="47"/>
        <v>904</v>
      </c>
      <c r="G298" s="16">
        <f t="shared" si="47"/>
        <v>1.8151851800000003</v>
      </c>
      <c r="H298" s="12">
        <f t="shared" si="47"/>
        <v>3972.0400000000004</v>
      </c>
      <c r="I298" s="7" t="s">
        <v>19</v>
      </c>
      <c r="J298" s="7" t="s">
        <v>20</v>
      </c>
    </row>
    <row r="299" spans="1:10" ht="15" customHeight="1" x14ac:dyDescent="0.2">
      <c r="A299" s="8" t="s">
        <v>612</v>
      </c>
      <c r="B299" s="3">
        <f t="shared" si="41"/>
        <v>60</v>
      </c>
      <c r="C299" s="3" t="s">
        <v>17</v>
      </c>
      <c r="D299" s="3">
        <v>60</v>
      </c>
      <c r="E299" s="3">
        <v>138.00000000000003</v>
      </c>
      <c r="F299" s="3">
        <v>96.000000000000014</v>
      </c>
      <c r="G299" s="17">
        <v>0.18227512499999998</v>
      </c>
      <c r="H299" s="13">
        <v>330.82000000000005</v>
      </c>
      <c r="I299" s="7" t="s">
        <v>19</v>
      </c>
      <c r="J299" s="7" t="s">
        <v>20</v>
      </c>
    </row>
    <row r="300" spans="1:10" ht="15" customHeight="1" x14ac:dyDescent="0.2">
      <c r="A300" s="8" t="s">
        <v>58</v>
      </c>
      <c r="B300" s="3">
        <f t="shared" si="41"/>
        <v>51</v>
      </c>
      <c r="C300" s="3">
        <v>1</v>
      </c>
      <c r="D300" s="3">
        <v>50</v>
      </c>
      <c r="E300" s="3">
        <v>342.99999999999994</v>
      </c>
      <c r="F300" s="3">
        <v>330</v>
      </c>
      <c r="G300" s="17">
        <v>0.34063492200000001</v>
      </c>
      <c r="H300" s="13">
        <v>920.24</v>
      </c>
      <c r="I300" s="7" t="s">
        <v>19</v>
      </c>
      <c r="J300" s="7" t="s">
        <v>20</v>
      </c>
    </row>
    <row r="301" spans="1:10" ht="15" customHeight="1" x14ac:dyDescent="0.2">
      <c r="A301" s="8" t="s">
        <v>269</v>
      </c>
      <c r="B301" s="3">
        <f t="shared" si="41"/>
        <v>9</v>
      </c>
      <c r="C301" s="3" t="s">
        <v>17</v>
      </c>
      <c r="D301" s="3">
        <v>9</v>
      </c>
      <c r="E301" s="3">
        <v>147</v>
      </c>
      <c r="F301" s="3">
        <v>65</v>
      </c>
      <c r="G301" s="17">
        <v>0.19571428600000002</v>
      </c>
      <c r="H301" s="13">
        <v>275.96999999999997</v>
      </c>
      <c r="I301" s="7" t="s">
        <v>19</v>
      </c>
      <c r="J301" s="7" t="s">
        <v>20</v>
      </c>
    </row>
    <row r="302" spans="1:10" ht="15" customHeight="1" x14ac:dyDescent="0.2">
      <c r="A302" s="8" t="s">
        <v>270</v>
      </c>
      <c r="B302" s="3">
        <f t="shared" si="41"/>
        <v>2</v>
      </c>
      <c r="C302" s="3" t="s">
        <v>17</v>
      </c>
      <c r="D302" s="3">
        <v>2</v>
      </c>
      <c r="E302" s="3">
        <v>9</v>
      </c>
      <c r="F302" s="3">
        <v>6</v>
      </c>
      <c r="G302" s="17">
        <v>1.1322750999999999E-2</v>
      </c>
      <c r="H302" s="13">
        <v>12</v>
      </c>
      <c r="I302" s="7" t="s">
        <v>19</v>
      </c>
      <c r="J302" s="7" t="s">
        <v>20</v>
      </c>
    </row>
    <row r="303" spans="1:10" ht="15" customHeight="1" x14ac:dyDescent="0.2">
      <c r="A303" s="8" t="s">
        <v>271</v>
      </c>
      <c r="B303" s="3">
        <f t="shared" si="41"/>
        <v>35</v>
      </c>
      <c r="C303" s="3">
        <v>2</v>
      </c>
      <c r="D303" s="3">
        <v>33</v>
      </c>
      <c r="E303" s="3">
        <v>149.99999999999997</v>
      </c>
      <c r="F303" s="3">
        <v>117.99999999999999</v>
      </c>
      <c r="G303" s="17">
        <v>0.19582010400000002</v>
      </c>
      <c r="H303" s="13">
        <v>377.94</v>
      </c>
      <c r="I303" s="7" t="s">
        <v>19</v>
      </c>
      <c r="J303" s="7" t="s">
        <v>20</v>
      </c>
    </row>
    <row r="304" spans="1:10" ht="15" customHeight="1" x14ac:dyDescent="0.2">
      <c r="A304" s="8" t="s">
        <v>272</v>
      </c>
      <c r="B304" s="3">
        <f t="shared" si="41"/>
        <v>32</v>
      </c>
      <c r="C304" s="3">
        <v>1</v>
      </c>
      <c r="D304" s="3">
        <v>31</v>
      </c>
      <c r="E304" s="3">
        <v>164</v>
      </c>
      <c r="F304" s="3">
        <v>150.99999999999997</v>
      </c>
      <c r="G304" s="17">
        <v>0.6773015910000002</v>
      </c>
      <c r="H304" s="13">
        <v>1601</v>
      </c>
      <c r="I304" s="7" t="s">
        <v>19</v>
      </c>
      <c r="J304" s="7" t="s">
        <v>20</v>
      </c>
    </row>
    <row r="305" spans="1:10" ht="15" customHeight="1" x14ac:dyDescent="0.2">
      <c r="A305" s="8" t="s">
        <v>273</v>
      </c>
      <c r="B305" s="3">
        <f t="shared" si="41"/>
        <v>47</v>
      </c>
      <c r="C305" s="3">
        <v>1</v>
      </c>
      <c r="D305" s="3">
        <v>46</v>
      </c>
      <c r="E305" s="3">
        <v>162</v>
      </c>
      <c r="F305" s="3">
        <v>137.99999999999997</v>
      </c>
      <c r="G305" s="17">
        <v>0.21211640099999995</v>
      </c>
      <c r="H305" s="13">
        <v>454.07000000000011</v>
      </c>
      <c r="I305" s="7" t="s">
        <v>19</v>
      </c>
      <c r="J305" s="7" t="s">
        <v>20</v>
      </c>
    </row>
    <row r="306" spans="1:10" ht="21" customHeight="1" x14ac:dyDescent="0.2">
      <c r="A306" s="8" t="s">
        <v>274</v>
      </c>
      <c r="B306" s="4">
        <f t="shared" si="41"/>
        <v>490</v>
      </c>
      <c r="C306" s="4">
        <f>SUM(C307:C314)</f>
        <v>25</v>
      </c>
      <c r="D306" s="4">
        <f t="shared" ref="D306:H306" si="48">SUM(D307:D314)</f>
        <v>465</v>
      </c>
      <c r="E306" s="4">
        <f t="shared" si="48"/>
        <v>3514</v>
      </c>
      <c r="F306" s="4">
        <f t="shared" si="48"/>
        <v>3116.9999999999995</v>
      </c>
      <c r="G306" s="16">
        <f t="shared" si="48"/>
        <v>4.8363756540000002</v>
      </c>
      <c r="H306" s="12">
        <f t="shared" si="48"/>
        <v>11029.23</v>
      </c>
      <c r="I306" s="7" t="s">
        <v>19</v>
      </c>
      <c r="J306" s="7" t="s">
        <v>20</v>
      </c>
    </row>
    <row r="307" spans="1:10" ht="15" customHeight="1" x14ac:dyDescent="0.2">
      <c r="A307" s="8" t="s">
        <v>613</v>
      </c>
      <c r="B307" s="3">
        <f t="shared" si="41"/>
        <v>48</v>
      </c>
      <c r="C307" s="3">
        <v>2</v>
      </c>
      <c r="D307" s="3">
        <v>46</v>
      </c>
      <c r="E307" s="3">
        <v>114</v>
      </c>
      <c r="F307" s="3">
        <v>90.999999999999972</v>
      </c>
      <c r="G307" s="17">
        <v>0.14772486400000004</v>
      </c>
      <c r="H307" s="13">
        <v>326.93</v>
      </c>
      <c r="I307" s="7" t="s">
        <v>19</v>
      </c>
      <c r="J307" s="7" t="s">
        <v>20</v>
      </c>
    </row>
    <row r="308" spans="1:10" ht="15" customHeight="1" x14ac:dyDescent="0.2">
      <c r="A308" s="8" t="s">
        <v>275</v>
      </c>
      <c r="B308" s="3">
        <f t="shared" si="41"/>
        <v>38</v>
      </c>
      <c r="C308" s="3">
        <v>13</v>
      </c>
      <c r="D308" s="3">
        <v>25</v>
      </c>
      <c r="E308" s="3">
        <v>185.00000000000003</v>
      </c>
      <c r="F308" s="3">
        <v>165.00000000000006</v>
      </c>
      <c r="G308" s="17">
        <v>0.24037037099999992</v>
      </c>
      <c r="H308" s="13">
        <v>559.34999999999991</v>
      </c>
      <c r="I308" s="7" t="s">
        <v>19</v>
      </c>
      <c r="J308" s="7" t="s">
        <v>20</v>
      </c>
    </row>
    <row r="309" spans="1:10" ht="15" customHeight="1" x14ac:dyDescent="0.2">
      <c r="A309" s="8" t="s">
        <v>276</v>
      </c>
      <c r="B309" s="3">
        <f t="shared" si="41"/>
        <v>80</v>
      </c>
      <c r="C309" s="3" t="s">
        <v>17</v>
      </c>
      <c r="D309" s="3">
        <v>80</v>
      </c>
      <c r="E309" s="3">
        <v>1164</v>
      </c>
      <c r="F309" s="3">
        <v>1054.9999999999998</v>
      </c>
      <c r="G309" s="17">
        <v>1.5354497340000004</v>
      </c>
      <c r="H309" s="13">
        <v>3921.6799999999985</v>
      </c>
      <c r="I309" s="7" t="s">
        <v>19</v>
      </c>
      <c r="J309" s="7" t="s">
        <v>20</v>
      </c>
    </row>
    <row r="310" spans="1:10" ht="15" customHeight="1" x14ac:dyDescent="0.2">
      <c r="A310" s="8" t="s">
        <v>277</v>
      </c>
      <c r="B310" s="3">
        <f t="shared" si="41"/>
        <v>57</v>
      </c>
      <c r="C310" s="3">
        <v>1</v>
      </c>
      <c r="D310" s="3">
        <v>56</v>
      </c>
      <c r="E310" s="3">
        <v>126.00000000000001</v>
      </c>
      <c r="F310" s="3">
        <v>116</v>
      </c>
      <c r="G310" s="17">
        <v>0.16608465599999994</v>
      </c>
      <c r="H310" s="13">
        <v>463.13999999999993</v>
      </c>
      <c r="I310" s="7" t="s">
        <v>19</v>
      </c>
      <c r="J310" s="7" t="s">
        <v>20</v>
      </c>
    </row>
    <row r="311" spans="1:10" ht="15" customHeight="1" x14ac:dyDescent="0.2">
      <c r="A311" s="8" t="s">
        <v>278</v>
      </c>
      <c r="B311" s="3">
        <f t="shared" si="41"/>
        <v>62</v>
      </c>
      <c r="C311" s="3">
        <v>1</v>
      </c>
      <c r="D311" s="3">
        <v>61</v>
      </c>
      <c r="E311" s="3">
        <v>425</v>
      </c>
      <c r="F311" s="3">
        <v>366</v>
      </c>
      <c r="G311" s="17">
        <v>0.56047619000000004</v>
      </c>
      <c r="H311" s="13">
        <v>1157.1599999999999</v>
      </c>
      <c r="I311" s="7" t="s">
        <v>19</v>
      </c>
      <c r="J311" s="7" t="s">
        <v>20</v>
      </c>
    </row>
    <row r="312" spans="1:10" ht="15" customHeight="1" x14ac:dyDescent="0.2">
      <c r="A312" s="8" t="s">
        <v>279</v>
      </c>
      <c r="B312" s="3">
        <f t="shared" si="41"/>
        <v>29</v>
      </c>
      <c r="C312" s="3">
        <v>1</v>
      </c>
      <c r="D312" s="3">
        <v>28</v>
      </c>
      <c r="E312" s="3">
        <v>256.99999999999989</v>
      </c>
      <c r="F312" s="3">
        <v>244</v>
      </c>
      <c r="G312" s="17">
        <v>0.33746031900000006</v>
      </c>
      <c r="H312" s="13">
        <v>863.44</v>
      </c>
      <c r="I312" s="7" t="s">
        <v>19</v>
      </c>
      <c r="J312" s="7" t="s">
        <v>20</v>
      </c>
    </row>
    <row r="313" spans="1:10" ht="15" customHeight="1" x14ac:dyDescent="0.2">
      <c r="A313" s="8" t="s">
        <v>280</v>
      </c>
      <c r="B313" s="3">
        <f t="shared" si="41"/>
        <v>123</v>
      </c>
      <c r="C313" s="3">
        <v>3</v>
      </c>
      <c r="D313" s="3">
        <v>120</v>
      </c>
      <c r="E313" s="3">
        <v>679</v>
      </c>
      <c r="F313" s="3">
        <v>550.99999999999989</v>
      </c>
      <c r="G313" s="17">
        <v>0.86624338499999998</v>
      </c>
      <c r="H313" s="13">
        <v>2033.1600000000005</v>
      </c>
      <c r="I313" s="7" t="s">
        <v>19</v>
      </c>
      <c r="J313" s="7" t="s">
        <v>20</v>
      </c>
    </row>
    <row r="314" spans="1:10" ht="15" customHeight="1" x14ac:dyDescent="0.2">
      <c r="A314" s="8" t="s">
        <v>281</v>
      </c>
      <c r="B314" s="3">
        <f t="shared" si="41"/>
        <v>53</v>
      </c>
      <c r="C314" s="3">
        <v>4</v>
      </c>
      <c r="D314" s="3">
        <v>49</v>
      </c>
      <c r="E314" s="3">
        <v>563.99999999999989</v>
      </c>
      <c r="F314" s="3">
        <v>528.99999999999989</v>
      </c>
      <c r="G314" s="17">
        <v>0.9825661349999999</v>
      </c>
      <c r="H314" s="13">
        <v>1704.3700000000001</v>
      </c>
      <c r="I314" s="7" t="s">
        <v>19</v>
      </c>
      <c r="J314" s="7" t="s">
        <v>20</v>
      </c>
    </row>
    <row r="315" spans="1:10" ht="21" customHeight="1" x14ac:dyDescent="0.2">
      <c r="A315" s="8" t="s">
        <v>282</v>
      </c>
      <c r="B315" s="4">
        <f t="shared" si="41"/>
        <v>98</v>
      </c>
      <c r="C315" s="4">
        <v>3</v>
      </c>
      <c r="D315" s="4">
        <v>95</v>
      </c>
      <c r="E315" s="4">
        <v>342.00000000000011</v>
      </c>
      <c r="F315" s="4">
        <v>292</v>
      </c>
      <c r="G315" s="16">
        <v>0.44264574500000042</v>
      </c>
      <c r="H315" s="12">
        <v>1083.8500000000006</v>
      </c>
      <c r="I315" s="7" t="s">
        <v>19</v>
      </c>
      <c r="J315" s="7" t="s">
        <v>20</v>
      </c>
    </row>
    <row r="316" spans="1:10" ht="15" customHeight="1" x14ac:dyDescent="0.2">
      <c r="A316" s="8" t="s">
        <v>614</v>
      </c>
      <c r="B316" s="3">
        <f t="shared" si="41"/>
        <v>43</v>
      </c>
      <c r="C316" s="3">
        <v>1</v>
      </c>
      <c r="D316" s="3">
        <v>42</v>
      </c>
      <c r="E316" s="3">
        <v>129.99999999999997</v>
      </c>
      <c r="F316" s="3">
        <v>108.00000000000004</v>
      </c>
      <c r="G316" s="17">
        <v>0.16920634600000004</v>
      </c>
      <c r="H316" s="13">
        <v>452.98999999999995</v>
      </c>
      <c r="I316" s="7" t="s">
        <v>19</v>
      </c>
      <c r="J316" s="7" t="s">
        <v>20</v>
      </c>
    </row>
    <row r="317" spans="1:10" ht="15" customHeight="1" x14ac:dyDescent="0.2">
      <c r="A317" s="8" t="s">
        <v>283</v>
      </c>
      <c r="B317" s="3">
        <f t="shared" si="41"/>
        <v>6</v>
      </c>
      <c r="C317" s="3">
        <v>1</v>
      </c>
      <c r="D317" s="3">
        <v>5</v>
      </c>
      <c r="E317" s="3">
        <v>40</v>
      </c>
      <c r="F317" s="3">
        <v>39</v>
      </c>
      <c r="G317" s="17">
        <v>5.3227756999999994E-2</v>
      </c>
      <c r="H317" s="13">
        <v>110</v>
      </c>
      <c r="I317" s="7" t="s">
        <v>19</v>
      </c>
      <c r="J317" s="7" t="s">
        <v>20</v>
      </c>
    </row>
    <row r="318" spans="1:10" ht="15" customHeight="1" x14ac:dyDescent="0.2">
      <c r="A318" s="8" t="s">
        <v>284</v>
      </c>
      <c r="B318" s="3">
        <f t="shared" si="41"/>
        <v>7</v>
      </c>
      <c r="C318" s="3" t="s">
        <v>17</v>
      </c>
      <c r="D318" s="3">
        <v>7</v>
      </c>
      <c r="E318" s="3">
        <v>41</v>
      </c>
      <c r="F318" s="3">
        <v>41</v>
      </c>
      <c r="G318" s="17">
        <v>5.4550264999999994E-2</v>
      </c>
      <c r="H318" s="13">
        <v>105.80000000000001</v>
      </c>
      <c r="I318" s="7" t="s">
        <v>19</v>
      </c>
      <c r="J318" s="7" t="s">
        <v>20</v>
      </c>
    </row>
    <row r="319" spans="1:10" ht="15" customHeight="1" x14ac:dyDescent="0.2">
      <c r="A319" s="8" t="s">
        <v>285</v>
      </c>
      <c r="B319" s="3">
        <f t="shared" si="41"/>
        <v>21</v>
      </c>
      <c r="C319" s="3" t="s">
        <v>17</v>
      </c>
      <c r="D319" s="3">
        <v>21</v>
      </c>
      <c r="E319" s="3">
        <v>76</v>
      </c>
      <c r="F319" s="3">
        <v>56.000000000000007</v>
      </c>
      <c r="G319" s="17">
        <v>9.3492064999999985E-2</v>
      </c>
      <c r="H319" s="13">
        <v>189.70999999999998</v>
      </c>
      <c r="I319" s="7" t="s">
        <v>19</v>
      </c>
      <c r="J319" s="7" t="s">
        <v>20</v>
      </c>
    </row>
    <row r="320" spans="1:10" ht="15" customHeight="1" x14ac:dyDescent="0.2">
      <c r="A320" s="8" t="s">
        <v>286</v>
      </c>
      <c r="B320" s="3">
        <f t="shared" si="41"/>
        <v>21</v>
      </c>
      <c r="C320" s="3">
        <v>1</v>
      </c>
      <c r="D320" s="3">
        <v>20</v>
      </c>
      <c r="E320" s="3">
        <v>55</v>
      </c>
      <c r="F320" s="3">
        <v>48.000000000000007</v>
      </c>
      <c r="G320" s="17">
        <v>7.2169311999999985E-2</v>
      </c>
      <c r="H320" s="13">
        <v>225.35000000000005</v>
      </c>
      <c r="I320" s="7" t="s">
        <v>19</v>
      </c>
      <c r="J320" s="7" t="s">
        <v>20</v>
      </c>
    </row>
    <row r="321" spans="1:10" ht="21" customHeight="1" x14ac:dyDescent="0.2">
      <c r="A321" s="8" t="s">
        <v>10</v>
      </c>
      <c r="B321" s="4">
        <f t="shared" si="41"/>
        <v>3370</v>
      </c>
      <c r="C321" s="4">
        <f>C322+C333+C358+C374+C386+C392+C398</f>
        <v>90</v>
      </c>
      <c r="D321" s="4">
        <f t="shared" ref="D321:H321" si="49">D322+D333+D358+D374+D386+D392+D398</f>
        <v>3280</v>
      </c>
      <c r="E321" s="4">
        <f t="shared" si="49"/>
        <v>20969</v>
      </c>
      <c r="F321" s="4">
        <f t="shared" si="49"/>
        <v>12355</v>
      </c>
      <c r="G321" s="16">
        <f t="shared" si="49"/>
        <v>27.263121855999998</v>
      </c>
      <c r="H321" s="12">
        <f t="shared" si="49"/>
        <v>43488.37999999999</v>
      </c>
      <c r="I321" s="7" t="s">
        <v>19</v>
      </c>
      <c r="J321" s="7" t="s">
        <v>20</v>
      </c>
    </row>
    <row r="322" spans="1:10" ht="21" customHeight="1" x14ac:dyDescent="0.2">
      <c r="A322" s="8" t="s">
        <v>287</v>
      </c>
      <c r="B322" s="4">
        <f t="shared" si="41"/>
        <v>292</v>
      </c>
      <c r="C322" s="4">
        <f>SUM(C323:C332)</f>
        <v>5</v>
      </c>
      <c r="D322" s="4">
        <f t="shared" ref="D322:H322" si="50">SUM(D323:D332)</f>
        <v>287</v>
      </c>
      <c r="E322" s="4">
        <f t="shared" si="50"/>
        <v>997</v>
      </c>
      <c r="F322" s="4">
        <f t="shared" si="50"/>
        <v>705.99999999999989</v>
      </c>
      <c r="G322" s="16">
        <f t="shared" si="50"/>
        <v>2.2905288260000001</v>
      </c>
      <c r="H322" s="12">
        <f t="shared" si="50"/>
        <v>2480.2599999999993</v>
      </c>
      <c r="I322" s="7" t="s">
        <v>19</v>
      </c>
      <c r="J322" s="7" t="s">
        <v>20</v>
      </c>
    </row>
    <row r="323" spans="1:10" ht="15" customHeight="1" x14ac:dyDescent="0.2">
      <c r="A323" s="8" t="s">
        <v>615</v>
      </c>
      <c r="B323" s="3">
        <f t="shared" si="41"/>
        <v>8</v>
      </c>
      <c r="C323" s="3">
        <v>2</v>
      </c>
      <c r="D323" s="3">
        <v>6</v>
      </c>
      <c r="E323" s="3">
        <v>115</v>
      </c>
      <c r="F323" s="3">
        <v>47</v>
      </c>
      <c r="G323" s="17">
        <v>1.146613756</v>
      </c>
      <c r="H323" s="13">
        <v>142.6</v>
      </c>
      <c r="I323" s="7" t="s">
        <v>19</v>
      </c>
      <c r="J323" s="7" t="s">
        <v>20</v>
      </c>
    </row>
    <row r="324" spans="1:10" ht="15" customHeight="1" x14ac:dyDescent="0.2">
      <c r="A324" s="8" t="s">
        <v>288</v>
      </c>
      <c r="B324" s="3">
        <f t="shared" si="41"/>
        <v>45</v>
      </c>
      <c r="C324" s="3" t="s">
        <v>17</v>
      </c>
      <c r="D324" s="3">
        <v>45</v>
      </c>
      <c r="E324" s="3">
        <v>150</v>
      </c>
      <c r="F324" s="3">
        <v>131.99999999999997</v>
      </c>
      <c r="G324" s="17">
        <v>0.18904761400000003</v>
      </c>
      <c r="H324" s="13">
        <v>379.7399999999999</v>
      </c>
      <c r="I324" s="7" t="s">
        <v>19</v>
      </c>
      <c r="J324" s="7" t="s">
        <v>20</v>
      </c>
    </row>
    <row r="325" spans="1:10" ht="15" customHeight="1" x14ac:dyDescent="0.2">
      <c r="A325" s="8" t="s">
        <v>289</v>
      </c>
      <c r="B325" s="3">
        <f t="shared" si="41"/>
        <v>30</v>
      </c>
      <c r="C325" s="3" t="s">
        <v>17</v>
      </c>
      <c r="D325" s="3">
        <v>30</v>
      </c>
      <c r="E325" s="3">
        <v>103</v>
      </c>
      <c r="F325" s="3">
        <v>61.999999999999993</v>
      </c>
      <c r="G325" s="17">
        <v>0.133174605</v>
      </c>
      <c r="H325" s="13">
        <v>220.17</v>
      </c>
      <c r="I325" s="7" t="s">
        <v>19</v>
      </c>
      <c r="J325" s="7" t="s">
        <v>20</v>
      </c>
    </row>
    <row r="326" spans="1:10" ht="15" customHeight="1" x14ac:dyDescent="0.2">
      <c r="A326" s="8" t="s">
        <v>290</v>
      </c>
      <c r="B326" s="3">
        <f t="shared" ref="B326:B389" si="51">SUM(C326:D326)</f>
        <v>27</v>
      </c>
      <c r="C326" s="3" t="s">
        <v>17</v>
      </c>
      <c r="D326" s="3">
        <v>27</v>
      </c>
      <c r="E326" s="3">
        <v>62.999999999999993</v>
      </c>
      <c r="F326" s="3">
        <v>44.999999999999993</v>
      </c>
      <c r="G326" s="17">
        <v>7.6878305999999993E-2</v>
      </c>
      <c r="H326" s="13">
        <v>135.13999999999999</v>
      </c>
      <c r="I326" s="7" t="s">
        <v>19</v>
      </c>
      <c r="J326" s="7" t="s">
        <v>20</v>
      </c>
    </row>
    <row r="327" spans="1:10" ht="15" customHeight="1" x14ac:dyDescent="0.2">
      <c r="A327" s="8" t="s">
        <v>291</v>
      </c>
      <c r="B327" s="3">
        <f t="shared" si="51"/>
        <v>31</v>
      </c>
      <c r="C327" s="3">
        <v>3</v>
      </c>
      <c r="D327" s="3">
        <v>28</v>
      </c>
      <c r="E327" s="3">
        <v>89.000000000000014</v>
      </c>
      <c r="F327" s="3">
        <v>62.999999999999972</v>
      </c>
      <c r="G327" s="17">
        <v>0.12391507300000003</v>
      </c>
      <c r="H327" s="13">
        <v>263.74</v>
      </c>
      <c r="I327" s="7" t="s">
        <v>19</v>
      </c>
      <c r="J327" s="7" t="s">
        <v>20</v>
      </c>
    </row>
    <row r="328" spans="1:10" ht="15" customHeight="1" x14ac:dyDescent="0.2">
      <c r="A328" s="8" t="s">
        <v>292</v>
      </c>
      <c r="B328" s="3">
        <f t="shared" si="51"/>
        <v>11</v>
      </c>
      <c r="C328" s="3" t="s">
        <v>17</v>
      </c>
      <c r="D328" s="3">
        <v>11</v>
      </c>
      <c r="E328" s="3">
        <v>24.000000000000004</v>
      </c>
      <c r="F328" s="3">
        <v>18</v>
      </c>
      <c r="G328" s="17">
        <v>3.1746031000000008E-2</v>
      </c>
      <c r="H328" s="13">
        <v>64.8</v>
      </c>
      <c r="I328" s="7" t="s">
        <v>19</v>
      </c>
      <c r="J328" s="7" t="s">
        <v>20</v>
      </c>
    </row>
    <row r="329" spans="1:10" ht="15" customHeight="1" x14ac:dyDescent="0.2">
      <c r="A329" s="8" t="s">
        <v>293</v>
      </c>
      <c r="B329" s="3">
        <f t="shared" si="51"/>
        <v>82</v>
      </c>
      <c r="C329" s="3" t="s">
        <v>17</v>
      </c>
      <c r="D329" s="3">
        <v>82</v>
      </c>
      <c r="E329" s="3">
        <v>286.00000000000006</v>
      </c>
      <c r="F329" s="3">
        <v>212</v>
      </c>
      <c r="G329" s="17">
        <v>0.37190476399999989</v>
      </c>
      <c r="H329" s="13">
        <v>784</v>
      </c>
      <c r="I329" s="7" t="s">
        <v>19</v>
      </c>
      <c r="J329" s="7" t="s">
        <v>20</v>
      </c>
    </row>
    <row r="330" spans="1:10" ht="15" customHeight="1" x14ac:dyDescent="0.2">
      <c r="A330" s="8" t="s">
        <v>294</v>
      </c>
      <c r="B330" s="3">
        <f t="shared" si="51"/>
        <v>18</v>
      </c>
      <c r="C330" s="3" t="s">
        <v>17</v>
      </c>
      <c r="D330" s="3">
        <v>18</v>
      </c>
      <c r="E330" s="3">
        <v>43.999999999999993</v>
      </c>
      <c r="F330" s="3">
        <v>41.000000000000007</v>
      </c>
      <c r="G330" s="17">
        <v>5.8201058000000007E-2</v>
      </c>
      <c r="H330" s="13">
        <v>152</v>
      </c>
      <c r="I330" s="7" t="s">
        <v>19</v>
      </c>
      <c r="J330" s="7" t="s">
        <v>20</v>
      </c>
    </row>
    <row r="331" spans="1:10" ht="15" customHeight="1" x14ac:dyDescent="0.2">
      <c r="A331" s="8" t="s">
        <v>295</v>
      </c>
      <c r="B331" s="3">
        <f t="shared" si="51"/>
        <v>29</v>
      </c>
      <c r="C331" s="3" t="s">
        <v>17</v>
      </c>
      <c r="D331" s="3">
        <v>29</v>
      </c>
      <c r="E331" s="3">
        <v>94</v>
      </c>
      <c r="F331" s="3">
        <v>64.000000000000028</v>
      </c>
      <c r="G331" s="17">
        <v>0.12068783100000004</v>
      </c>
      <c r="H331" s="13">
        <v>244.7</v>
      </c>
      <c r="I331" s="7" t="s">
        <v>19</v>
      </c>
      <c r="J331" s="7" t="s">
        <v>20</v>
      </c>
    </row>
    <row r="332" spans="1:10" ht="15" customHeight="1" x14ac:dyDescent="0.2">
      <c r="A332" s="8" t="s">
        <v>296</v>
      </c>
      <c r="B332" s="3">
        <f t="shared" si="51"/>
        <v>11</v>
      </c>
      <c r="C332" s="3" t="s">
        <v>17</v>
      </c>
      <c r="D332" s="3">
        <v>11</v>
      </c>
      <c r="E332" s="3">
        <v>29</v>
      </c>
      <c r="F332" s="3">
        <v>22</v>
      </c>
      <c r="G332" s="17">
        <v>3.8359787999999999E-2</v>
      </c>
      <c r="H332" s="13">
        <v>93.37</v>
      </c>
      <c r="I332" s="7" t="s">
        <v>19</v>
      </c>
      <c r="J332" s="7" t="s">
        <v>20</v>
      </c>
    </row>
    <row r="333" spans="1:10" ht="21" customHeight="1" x14ac:dyDescent="0.2">
      <c r="A333" s="8" t="s">
        <v>297</v>
      </c>
      <c r="B333" s="4">
        <f t="shared" si="51"/>
        <v>373</v>
      </c>
      <c r="C333" s="4">
        <f>SUM(C334:C357)</f>
        <v>22</v>
      </c>
      <c r="D333" s="4">
        <f t="shared" ref="D333:H333" si="52">SUM(D334:D357)</f>
        <v>351</v>
      </c>
      <c r="E333" s="4">
        <f t="shared" si="52"/>
        <v>1163</v>
      </c>
      <c r="F333" s="4">
        <f t="shared" si="52"/>
        <v>886</v>
      </c>
      <c r="G333" s="16">
        <f t="shared" si="52"/>
        <v>1.5324867700000002</v>
      </c>
      <c r="H333" s="12">
        <f t="shared" si="52"/>
        <v>3190.7999999999988</v>
      </c>
      <c r="I333" s="7" t="s">
        <v>19</v>
      </c>
      <c r="J333" s="7" t="s">
        <v>20</v>
      </c>
    </row>
    <row r="334" spans="1:10" ht="15" customHeight="1" x14ac:dyDescent="0.2">
      <c r="A334" s="8" t="s">
        <v>616</v>
      </c>
      <c r="B334" s="3">
        <f t="shared" si="51"/>
        <v>19</v>
      </c>
      <c r="C334" s="3" t="s">
        <v>17</v>
      </c>
      <c r="D334" s="3">
        <v>19</v>
      </c>
      <c r="E334" s="3">
        <v>71.000000000000014</v>
      </c>
      <c r="F334" s="3">
        <v>65</v>
      </c>
      <c r="G334" s="17">
        <v>9.1005291000000002E-2</v>
      </c>
      <c r="H334" s="13">
        <v>290.99999999999989</v>
      </c>
      <c r="I334" s="7" t="s">
        <v>19</v>
      </c>
      <c r="J334" s="7" t="s">
        <v>20</v>
      </c>
    </row>
    <row r="335" spans="1:10" ht="15" customHeight="1" x14ac:dyDescent="0.2">
      <c r="A335" s="8" t="s">
        <v>298</v>
      </c>
      <c r="B335" s="3">
        <f t="shared" si="51"/>
        <v>10</v>
      </c>
      <c r="C335" s="3" t="s">
        <v>17</v>
      </c>
      <c r="D335" s="3">
        <v>10</v>
      </c>
      <c r="E335" s="3">
        <v>23</v>
      </c>
      <c r="F335" s="3">
        <v>17</v>
      </c>
      <c r="G335" s="17">
        <v>3.0423278999999998E-2</v>
      </c>
      <c r="H335" s="13">
        <v>59.600000000000009</v>
      </c>
      <c r="I335" s="7" t="s">
        <v>19</v>
      </c>
      <c r="J335" s="7" t="s">
        <v>20</v>
      </c>
    </row>
    <row r="336" spans="1:10" ht="15" customHeight="1" x14ac:dyDescent="0.2">
      <c r="A336" s="8" t="s">
        <v>299</v>
      </c>
      <c r="B336" s="3">
        <f t="shared" si="51"/>
        <v>24</v>
      </c>
      <c r="C336" s="3" t="s">
        <v>17</v>
      </c>
      <c r="D336" s="3">
        <v>24</v>
      </c>
      <c r="E336" s="3">
        <v>152.00000000000003</v>
      </c>
      <c r="F336" s="3">
        <v>65.999999999999986</v>
      </c>
      <c r="G336" s="17">
        <v>0.20142857500000005</v>
      </c>
      <c r="H336" s="13">
        <v>228.96999999999997</v>
      </c>
      <c r="I336" s="7" t="s">
        <v>19</v>
      </c>
      <c r="J336" s="7" t="s">
        <v>20</v>
      </c>
    </row>
    <row r="337" spans="1:10" ht="15" customHeight="1" x14ac:dyDescent="0.2">
      <c r="A337" s="8" t="s">
        <v>300</v>
      </c>
      <c r="B337" s="3">
        <f t="shared" si="51"/>
        <v>38</v>
      </c>
      <c r="C337" s="3">
        <v>5</v>
      </c>
      <c r="D337" s="3">
        <v>33</v>
      </c>
      <c r="E337" s="3">
        <v>133.99999999999997</v>
      </c>
      <c r="F337" s="3">
        <v>103.00000000000003</v>
      </c>
      <c r="G337" s="17">
        <v>0.17846561100000002</v>
      </c>
      <c r="H337" s="13">
        <v>315.8</v>
      </c>
      <c r="I337" s="7" t="s">
        <v>19</v>
      </c>
      <c r="J337" s="7" t="s">
        <v>20</v>
      </c>
    </row>
    <row r="338" spans="1:10" ht="15" customHeight="1" x14ac:dyDescent="0.2">
      <c r="A338" s="8" t="s">
        <v>301</v>
      </c>
      <c r="B338" s="3">
        <f t="shared" si="51"/>
        <v>37</v>
      </c>
      <c r="C338" s="3">
        <v>4</v>
      </c>
      <c r="D338" s="3">
        <v>33</v>
      </c>
      <c r="E338" s="3">
        <v>110</v>
      </c>
      <c r="F338" s="3">
        <v>80</v>
      </c>
      <c r="G338" s="17">
        <v>0.14656084600000002</v>
      </c>
      <c r="H338" s="13">
        <v>323.2</v>
      </c>
      <c r="I338" s="7" t="s">
        <v>19</v>
      </c>
      <c r="J338" s="7" t="s">
        <v>20</v>
      </c>
    </row>
    <row r="339" spans="1:10" ht="15" customHeight="1" x14ac:dyDescent="0.2">
      <c r="A339" s="8" t="s">
        <v>302</v>
      </c>
      <c r="B339" s="3">
        <f t="shared" si="51"/>
        <v>3</v>
      </c>
      <c r="C339" s="3">
        <v>1</v>
      </c>
      <c r="D339" s="3">
        <v>2</v>
      </c>
      <c r="E339" s="3">
        <v>8</v>
      </c>
      <c r="F339" s="3">
        <v>6</v>
      </c>
      <c r="G339" s="17">
        <v>1.0582010999999999E-2</v>
      </c>
      <c r="H339" s="13">
        <v>22.799999999999997</v>
      </c>
      <c r="I339" s="7" t="s">
        <v>19</v>
      </c>
      <c r="J339" s="7" t="s">
        <v>20</v>
      </c>
    </row>
    <row r="340" spans="1:10" ht="15" customHeight="1" x14ac:dyDescent="0.2">
      <c r="A340" s="8" t="s">
        <v>303</v>
      </c>
      <c r="B340" s="3">
        <f t="shared" si="51"/>
        <v>7</v>
      </c>
      <c r="C340" s="3">
        <v>3</v>
      </c>
      <c r="D340" s="3">
        <v>4</v>
      </c>
      <c r="E340" s="3">
        <v>26</v>
      </c>
      <c r="F340" s="3">
        <v>26</v>
      </c>
      <c r="G340" s="17">
        <v>3.3809523999999994E-2</v>
      </c>
      <c r="H340" s="13">
        <v>101.99999999999999</v>
      </c>
      <c r="I340" s="7" t="s">
        <v>19</v>
      </c>
      <c r="J340" s="7" t="s">
        <v>20</v>
      </c>
    </row>
    <row r="341" spans="1:10" ht="15" customHeight="1" x14ac:dyDescent="0.2">
      <c r="A341" s="8" t="s">
        <v>278</v>
      </c>
      <c r="B341" s="3">
        <f t="shared" si="51"/>
        <v>12</v>
      </c>
      <c r="C341" s="3">
        <v>3</v>
      </c>
      <c r="D341" s="3">
        <v>9</v>
      </c>
      <c r="E341" s="3">
        <v>62</v>
      </c>
      <c r="F341" s="3">
        <v>57</v>
      </c>
      <c r="G341" s="17">
        <v>8.4973545000000011E-2</v>
      </c>
      <c r="H341" s="13">
        <v>205.19999999999993</v>
      </c>
      <c r="I341" s="7" t="s">
        <v>19</v>
      </c>
      <c r="J341" s="7" t="s">
        <v>20</v>
      </c>
    </row>
    <row r="342" spans="1:10" ht="15" customHeight="1" x14ac:dyDescent="0.2">
      <c r="A342" s="8" t="s">
        <v>304</v>
      </c>
      <c r="B342" s="3">
        <f t="shared" si="51"/>
        <v>7</v>
      </c>
      <c r="C342" s="3">
        <v>1</v>
      </c>
      <c r="D342" s="3">
        <v>6</v>
      </c>
      <c r="E342" s="3">
        <v>12</v>
      </c>
      <c r="F342" s="3">
        <v>10</v>
      </c>
      <c r="G342" s="17">
        <v>1.5873015999999997E-2</v>
      </c>
      <c r="H342" s="13">
        <v>39.97</v>
      </c>
      <c r="I342" s="7" t="s">
        <v>19</v>
      </c>
      <c r="J342" s="7" t="s">
        <v>20</v>
      </c>
    </row>
    <row r="343" spans="1:10" ht="15" customHeight="1" x14ac:dyDescent="0.2">
      <c r="A343" s="8" t="s">
        <v>305</v>
      </c>
      <c r="B343" s="3">
        <f t="shared" si="51"/>
        <v>9</v>
      </c>
      <c r="C343" s="3">
        <v>2</v>
      </c>
      <c r="D343" s="3">
        <v>7</v>
      </c>
      <c r="E343" s="3">
        <v>30</v>
      </c>
      <c r="F343" s="3">
        <v>29</v>
      </c>
      <c r="G343" s="17">
        <v>3.9682541000000002E-2</v>
      </c>
      <c r="H343" s="13">
        <v>128.39999999999998</v>
      </c>
      <c r="I343" s="7" t="s">
        <v>19</v>
      </c>
      <c r="J343" s="7" t="s">
        <v>20</v>
      </c>
    </row>
    <row r="344" spans="1:10" ht="15" customHeight="1" x14ac:dyDescent="0.2">
      <c r="A344" s="8" t="s">
        <v>306</v>
      </c>
      <c r="B344" s="3">
        <f t="shared" si="51"/>
        <v>5</v>
      </c>
      <c r="C344" s="3" t="s">
        <v>17</v>
      </c>
      <c r="D344" s="3">
        <v>5</v>
      </c>
      <c r="E344" s="3">
        <v>9</v>
      </c>
      <c r="F344" s="3">
        <v>8</v>
      </c>
      <c r="G344" s="17">
        <v>1.1904761E-2</v>
      </c>
      <c r="H344" s="13">
        <v>23.85</v>
      </c>
      <c r="I344" s="7" t="s">
        <v>19</v>
      </c>
      <c r="J344" s="7" t="s">
        <v>20</v>
      </c>
    </row>
    <row r="345" spans="1:10" ht="15" customHeight="1" x14ac:dyDescent="0.2">
      <c r="A345" s="8" t="s">
        <v>307</v>
      </c>
      <c r="B345" s="3">
        <f t="shared" si="51"/>
        <v>4</v>
      </c>
      <c r="C345" s="3" t="s">
        <v>17</v>
      </c>
      <c r="D345" s="3">
        <v>4</v>
      </c>
      <c r="E345" s="3">
        <v>5</v>
      </c>
      <c r="F345" s="3">
        <v>5</v>
      </c>
      <c r="G345" s="17">
        <v>6.6137560000000001E-3</v>
      </c>
      <c r="H345" s="13">
        <v>26.770000000000003</v>
      </c>
      <c r="I345" s="7" t="s">
        <v>19</v>
      </c>
      <c r="J345" s="7" t="s">
        <v>20</v>
      </c>
    </row>
    <row r="346" spans="1:10" ht="15" customHeight="1" x14ac:dyDescent="0.2">
      <c r="A346" s="8" t="s">
        <v>308</v>
      </c>
      <c r="B346" s="3">
        <f t="shared" si="51"/>
        <v>47</v>
      </c>
      <c r="C346" s="3" t="s">
        <v>17</v>
      </c>
      <c r="D346" s="3">
        <v>47</v>
      </c>
      <c r="E346" s="3">
        <v>101.00000000000003</v>
      </c>
      <c r="F346" s="3">
        <v>87</v>
      </c>
      <c r="G346" s="17">
        <v>0.13301586900000001</v>
      </c>
      <c r="H346" s="13">
        <v>275.14000000000004</v>
      </c>
      <c r="I346" s="7" t="s">
        <v>19</v>
      </c>
      <c r="J346" s="7" t="s">
        <v>20</v>
      </c>
    </row>
    <row r="347" spans="1:10" ht="15" customHeight="1" x14ac:dyDescent="0.2">
      <c r="A347" s="8" t="s">
        <v>309</v>
      </c>
      <c r="B347" s="3">
        <f t="shared" si="51"/>
        <v>41</v>
      </c>
      <c r="C347" s="3" t="s">
        <v>17</v>
      </c>
      <c r="D347" s="3">
        <v>41</v>
      </c>
      <c r="E347" s="3">
        <v>70.000000000000014</v>
      </c>
      <c r="F347" s="3">
        <v>54.000000000000014</v>
      </c>
      <c r="G347" s="17">
        <v>9.2592586999999976E-2</v>
      </c>
      <c r="H347" s="13">
        <v>192.48000000000008</v>
      </c>
      <c r="I347" s="7" t="s">
        <v>19</v>
      </c>
      <c r="J347" s="7" t="s">
        <v>20</v>
      </c>
    </row>
    <row r="348" spans="1:10" ht="15" customHeight="1" x14ac:dyDescent="0.2">
      <c r="A348" s="8" t="s">
        <v>310</v>
      </c>
      <c r="B348" s="3">
        <f t="shared" si="51"/>
        <v>19</v>
      </c>
      <c r="C348" s="3" t="s">
        <v>17</v>
      </c>
      <c r="D348" s="3">
        <v>19</v>
      </c>
      <c r="E348" s="3">
        <v>89</v>
      </c>
      <c r="F348" s="3">
        <v>74</v>
      </c>
      <c r="G348" s="17">
        <v>0.11100529000000001</v>
      </c>
      <c r="H348" s="13">
        <v>228.27</v>
      </c>
      <c r="I348" s="7" t="s">
        <v>19</v>
      </c>
      <c r="J348" s="7" t="s">
        <v>20</v>
      </c>
    </row>
    <row r="349" spans="1:10" ht="15" customHeight="1" x14ac:dyDescent="0.2">
      <c r="A349" s="8" t="s">
        <v>133</v>
      </c>
      <c r="B349" s="3">
        <f t="shared" si="51"/>
        <v>1</v>
      </c>
      <c r="C349" s="3" t="s">
        <v>17</v>
      </c>
      <c r="D349" s="3">
        <v>1</v>
      </c>
      <c r="E349" s="3">
        <v>2</v>
      </c>
      <c r="F349" s="3">
        <v>2</v>
      </c>
      <c r="G349" s="17">
        <v>2.645503E-3</v>
      </c>
      <c r="H349" s="13">
        <v>3.5999999999999996</v>
      </c>
      <c r="I349" s="7" t="s">
        <v>19</v>
      </c>
      <c r="J349" s="7" t="s">
        <v>20</v>
      </c>
    </row>
    <row r="350" spans="1:10" ht="15" customHeight="1" x14ac:dyDescent="0.2">
      <c r="A350" s="8" t="s">
        <v>311</v>
      </c>
      <c r="B350" s="3">
        <f t="shared" si="51"/>
        <v>7</v>
      </c>
      <c r="C350" s="3" t="s">
        <v>17</v>
      </c>
      <c r="D350" s="3">
        <v>7</v>
      </c>
      <c r="E350" s="3">
        <v>17</v>
      </c>
      <c r="F350" s="3">
        <v>14</v>
      </c>
      <c r="G350" s="17">
        <v>2.2486775000000001E-2</v>
      </c>
      <c r="H350" s="13">
        <v>49.2</v>
      </c>
      <c r="I350" s="7" t="s">
        <v>19</v>
      </c>
      <c r="J350" s="7" t="s">
        <v>20</v>
      </c>
    </row>
    <row r="351" spans="1:10" ht="15" customHeight="1" x14ac:dyDescent="0.2">
      <c r="A351" s="8" t="s">
        <v>312</v>
      </c>
      <c r="B351" s="3">
        <f t="shared" si="51"/>
        <v>9</v>
      </c>
      <c r="C351" s="3" t="s">
        <v>17</v>
      </c>
      <c r="D351" s="3">
        <v>9</v>
      </c>
      <c r="E351" s="3">
        <v>21</v>
      </c>
      <c r="F351" s="3">
        <v>15</v>
      </c>
      <c r="G351" s="17">
        <v>2.7195765999999996E-2</v>
      </c>
      <c r="H351" s="13">
        <v>59</v>
      </c>
      <c r="I351" s="7" t="s">
        <v>19</v>
      </c>
      <c r="J351" s="7" t="s">
        <v>20</v>
      </c>
    </row>
    <row r="352" spans="1:10" ht="15" customHeight="1" x14ac:dyDescent="0.2">
      <c r="A352" s="8" t="s">
        <v>313</v>
      </c>
      <c r="B352" s="3">
        <f t="shared" si="51"/>
        <v>3</v>
      </c>
      <c r="C352" s="3" t="s">
        <v>17</v>
      </c>
      <c r="D352" s="3">
        <v>3</v>
      </c>
      <c r="E352" s="3">
        <v>7</v>
      </c>
      <c r="F352" s="3">
        <v>5</v>
      </c>
      <c r="G352" s="17">
        <v>9.2592600000000001E-3</v>
      </c>
      <c r="H352" s="13">
        <v>19.200000000000003</v>
      </c>
      <c r="I352" s="7" t="s">
        <v>19</v>
      </c>
      <c r="J352" s="7" t="s">
        <v>20</v>
      </c>
    </row>
    <row r="353" spans="1:10" ht="15" customHeight="1" x14ac:dyDescent="0.2">
      <c r="A353" s="8" t="s">
        <v>101</v>
      </c>
      <c r="B353" s="3">
        <f t="shared" si="51"/>
        <v>1</v>
      </c>
      <c r="C353" s="3" t="s">
        <v>17</v>
      </c>
      <c r="D353" s="3">
        <v>1</v>
      </c>
      <c r="E353" s="3">
        <v>1</v>
      </c>
      <c r="F353" s="3">
        <v>1</v>
      </c>
      <c r="G353" s="17">
        <v>1.322751E-3</v>
      </c>
      <c r="H353" s="13">
        <v>2.4</v>
      </c>
      <c r="I353" s="7" t="s">
        <v>19</v>
      </c>
      <c r="J353" s="7" t="s">
        <v>20</v>
      </c>
    </row>
    <row r="354" spans="1:10" ht="15" customHeight="1" x14ac:dyDescent="0.2">
      <c r="A354" s="8" t="s">
        <v>168</v>
      </c>
      <c r="B354" s="3">
        <f t="shared" si="51"/>
        <v>17</v>
      </c>
      <c r="C354" s="3" t="s">
        <v>17</v>
      </c>
      <c r="D354" s="3">
        <v>17</v>
      </c>
      <c r="E354" s="3">
        <v>42</v>
      </c>
      <c r="F354" s="3">
        <v>21.000000000000004</v>
      </c>
      <c r="G354" s="17">
        <v>5.5555554000000007E-2</v>
      </c>
      <c r="H354" s="13">
        <v>72.739999999999995</v>
      </c>
      <c r="I354" s="7" t="s">
        <v>19</v>
      </c>
      <c r="J354" s="7" t="s">
        <v>20</v>
      </c>
    </row>
    <row r="355" spans="1:10" ht="15" customHeight="1" x14ac:dyDescent="0.2">
      <c r="A355" s="8" t="s">
        <v>314</v>
      </c>
      <c r="B355" s="3">
        <f t="shared" si="51"/>
        <v>14</v>
      </c>
      <c r="C355" s="3">
        <v>1</v>
      </c>
      <c r="D355" s="3">
        <v>13</v>
      </c>
      <c r="E355" s="3">
        <v>25.999999999999996</v>
      </c>
      <c r="F355" s="3">
        <v>25.999999999999996</v>
      </c>
      <c r="G355" s="17">
        <v>3.4391534000000001E-2</v>
      </c>
      <c r="H355" s="13">
        <v>108.46999999999997</v>
      </c>
      <c r="I355" s="7" t="s">
        <v>19</v>
      </c>
      <c r="J355" s="7" t="s">
        <v>20</v>
      </c>
    </row>
    <row r="356" spans="1:10" ht="15" customHeight="1" x14ac:dyDescent="0.2">
      <c r="A356" s="8" t="s">
        <v>315</v>
      </c>
      <c r="B356" s="3">
        <f t="shared" si="51"/>
        <v>21</v>
      </c>
      <c r="C356" s="3" t="s">
        <v>17</v>
      </c>
      <c r="D356" s="3">
        <v>21</v>
      </c>
      <c r="E356" s="3">
        <v>74</v>
      </c>
      <c r="F356" s="3">
        <v>52</v>
      </c>
      <c r="G356" s="17">
        <v>0.10142857400000001</v>
      </c>
      <c r="H356" s="13">
        <v>167.19999999999996</v>
      </c>
      <c r="I356" s="7" t="s">
        <v>19</v>
      </c>
      <c r="J356" s="7" t="s">
        <v>20</v>
      </c>
    </row>
    <row r="357" spans="1:10" ht="15" customHeight="1" x14ac:dyDescent="0.2">
      <c r="A357" s="8" t="s">
        <v>316</v>
      </c>
      <c r="B357" s="3">
        <f t="shared" si="51"/>
        <v>18</v>
      </c>
      <c r="C357" s="3">
        <v>2</v>
      </c>
      <c r="D357" s="3">
        <v>16</v>
      </c>
      <c r="E357" s="3">
        <v>71</v>
      </c>
      <c r="F357" s="3">
        <v>62.999999999999993</v>
      </c>
      <c r="G357" s="17">
        <v>9.0264550999999998E-2</v>
      </c>
      <c r="H357" s="13">
        <v>245.54000000000002</v>
      </c>
      <c r="I357" s="7" t="s">
        <v>19</v>
      </c>
      <c r="J357" s="7" t="s">
        <v>20</v>
      </c>
    </row>
    <row r="358" spans="1:10" ht="21" customHeight="1" x14ac:dyDescent="0.2">
      <c r="A358" s="8" t="s">
        <v>317</v>
      </c>
      <c r="B358" s="4">
        <f t="shared" si="51"/>
        <v>896</v>
      </c>
      <c r="C358" s="4">
        <f>SUM(C359:C373)</f>
        <v>13</v>
      </c>
      <c r="D358" s="4">
        <f t="shared" ref="D358:H358" si="53">SUM(D359:D373)</f>
        <v>883</v>
      </c>
      <c r="E358" s="4">
        <f t="shared" si="53"/>
        <v>3970</v>
      </c>
      <c r="F358" s="4">
        <f t="shared" si="53"/>
        <v>3360</v>
      </c>
      <c r="G358" s="16">
        <f t="shared" si="53"/>
        <v>5.3329110219999993</v>
      </c>
      <c r="H358" s="12">
        <f t="shared" si="53"/>
        <v>11467.609999999999</v>
      </c>
      <c r="I358" s="7" t="s">
        <v>19</v>
      </c>
      <c r="J358" s="7" t="s">
        <v>20</v>
      </c>
    </row>
    <row r="359" spans="1:10" ht="15" customHeight="1" x14ac:dyDescent="0.2">
      <c r="A359" s="8" t="s">
        <v>617</v>
      </c>
      <c r="B359" s="3">
        <f t="shared" si="51"/>
        <v>64</v>
      </c>
      <c r="C359" s="3">
        <v>5</v>
      </c>
      <c r="D359" s="3">
        <v>59</v>
      </c>
      <c r="E359" s="3">
        <v>464</v>
      </c>
      <c r="F359" s="3">
        <v>403</v>
      </c>
      <c r="G359" s="17">
        <v>0.60592641300000005</v>
      </c>
      <c r="H359" s="13">
        <v>1140.4900000000002</v>
      </c>
      <c r="I359" s="7" t="s">
        <v>19</v>
      </c>
      <c r="J359" s="7" t="s">
        <v>20</v>
      </c>
    </row>
    <row r="360" spans="1:10" ht="15" customHeight="1" x14ac:dyDescent="0.2">
      <c r="A360" s="8" t="s">
        <v>124</v>
      </c>
      <c r="B360" s="3">
        <f t="shared" si="51"/>
        <v>81</v>
      </c>
      <c r="C360" s="3">
        <v>1</v>
      </c>
      <c r="D360" s="3">
        <v>80</v>
      </c>
      <c r="E360" s="3">
        <v>702</v>
      </c>
      <c r="F360" s="3">
        <v>662.99999999999989</v>
      </c>
      <c r="G360" s="17">
        <v>0.92132275200000013</v>
      </c>
      <c r="H360" s="13">
        <v>2362.9900000000002</v>
      </c>
      <c r="I360" s="7" t="s">
        <v>19</v>
      </c>
      <c r="J360" s="7" t="s">
        <v>20</v>
      </c>
    </row>
    <row r="361" spans="1:10" ht="15" customHeight="1" x14ac:dyDescent="0.2">
      <c r="A361" s="8" t="s">
        <v>318</v>
      </c>
      <c r="B361" s="3">
        <f t="shared" si="51"/>
        <v>79</v>
      </c>
      <c r="C361" s="3">
        <v>1</v>
      </c>
      <c r="D361" s="3">
        <v>78</v>
      </c>
      <c r="E361" s="3">
        <v>571</v>
      </c>
      <c r="F361" s="3">
        <v>493.00000000000006</v>
      </c>
      <c r="G361" s="17">
        <v>0.74735450499999967</v>
      </c>
      <c r="H361" s="13">
        <v>1552.49</v>
      </c>
      <c r="I361" s="7" t="s">
        <v>19</v>
      </c>
      <c r="J361" s="7" t="s">
        <v>20</v>
      </c>
    </row>
    <row r="362" spans="1:10" ht="15" customHeight="1" x14ac:dyDescent="0.2">
      <c r="A362" s="8" t="s">
        <v>319</v>
      </c>
      <c r="B362" s="3">
        <f t="shared" si="51"/>
        <v>52</v>
      </c>
      <c r="C362" s="3">
        <v>1</v>
      </c>
      <c r="D362" s="3">
        <v>51</v>
      </c>
      <c r="E362" s="3">
        <v>149.00000000000003</v>
      </c>
      <c r="F362" s="3">
        <v>106.99999999999999</v>
      </c>
      <c r="G362" s="17">
        <v>0.19079365100000004</v>
      </c>
      <c r="H362" s="13">
        <v>344.37</v>
      </c>
      <c r="I362" s="7" t="s">
        <v>19</v>
      </c>
      <c r="J362" s="7" t="s">
        <v>20</v>
      </c>
    </row>
    <row r="363" spans="1:10" ht="15" customHeight="1" x14ac:dyDescent="0.2">
      <c r="A363" s="8" t="s">
        <v>320</v>
      </c>
      <c r="B363" s="3">
        <f t="shared" si="51"/>
        <v>76</v>
      </c>
      <c r="C363" s="3">
        <v>2</v>
      </c>
      <c r="D363" s="3">
        <v>74</v>
      </c>
      <c r="E363" s="3">
        <v>197.00000000000006</v>
      </c>
      <c r="F363" s="3">
        <v>166</v>
      </c>
      <c r="G363" s="17">
        <v>0.25783118099999991</v>
      </c>
      <c r="H363" s="13">
        <v>565.66999999999985</v>
      </c>
      <c r="I363" s="7" t="s">
        <v>19</v>
      </c>
      <c r="J363" s="7" t="s">
        <v>20</v>
      </c>
    </row>
    <row r="364" spans="1:10" ht="15" customHeight="1" x14ac:dyDescent="0.2">
      <c r="A364" s="8" t="s">
        <v>321</v>
      </c>
      <c r="B364" s="3">
        <f t="shared" si="51"/>
        <v>107</v>
      </c>
      <c r="C364" s="3" t="s">
        <v>17</v>
      </c>
      <c r="D364" s="3">
        <v>107</v>
      </c>
      <c r="E364" s="3">
        <v>505.00000000000023</v>
      </c>
      <c r="F364" s="3">
        <v>461.00000000000017</v>
      </c>
      <c r="G364" s="17">
        <v>0.64703703600000007</v>
      </c>
      <c r="H364" s="13">
        <v>1666.85</v>
      </c>
      <c r="I364" s="7" t="s">
        <v>19</v>
      </c>
      <c r="J364" s="7" t="s">
        <v>20</v>
      </c>
    </row>
    <row r="365" spans="1:10" ht="15" customHeight="1" x14ac:dyDescent="0.2">
      <c r="A365" s="8" t="s">
        <v>322</v>
      </c>
      <c r="B365" s="3">
        <f t="shared" si="51"/>
        <v>25</v>
      </c>
      <c r="C365" s="3">
        <v>1</v>
      </c>
      <c r="D365" s="3">
        <v>24</v>
      </c>
      <c r="E365" s="3">
        <v>81</v>
      </c>
      <c r="F365" s="3">
        <v>73</v>
      </c>
      <c r="G365" s="17">
        <v>0.26746031700000006</v>
      </c>
      <c r="H365" s="13">
        <v>557.19999999999993</v>
      </c>
      <c r="I365" s="7" t="s">
        <v>19</v>
      </c>
      <c r="J365" s="7" t="s">
        <v>20</v>
      </c>
    </row>
    <row r="366" spans="1:10" ht="15" customHeight="1" x14ac:dyDescent="0.2">
      <c r="A366" s="8" t="s">
        <v>323</v>
      </c>
      <c r="B366" s="3">
        <f t="shared" si="51"/>
        <v>121</v>
      </c>
      <c r="C366" s="3" t="s">
        <v>17</v>
      </c>
      <c r="D366" s="3">
        <v>121</v>
      </c>
      <c r="E366" s="3">
        <v>501.00000000000011</v>
      </c>
      <c r="F366" s="3">
        <v>394.00000000000011</v>
      </c>
      <c r="G366" s="17">
        <v>0.64756613300000021</v>
      </c>
      <c r="H366" s="13">
        <v>1287.2600000000002</v>
      </c>
      <c r="I366" s="7" t="s">
        <v>19</v>
      </c>
      <c r="J366" s="7" t="s">
        <v>20</v>
      </c>
    </row>
    <row r="367" spans="1:10" ht="15" customHeight="1" x14ac:dyDescent="0.2">
      <c r="A367" s="8" t="s">
        <v>324</v>
      </c>
      <c r="B367" s="3">
        <f t="shared" si="51"/>
        <v>16</v>
      </c>
      <c r="C367" s="3" t="s">
        <v>17</v>
      </c>
      <c r="D367" s="3">
        <v>16</v>
      </c>
      <c r="E367" s="3">
        <v>34</v>
      </c>
      <c r="F367" s="3">
        <v>23</v>
      </c>
      <c r="G367" s="17">
        <v>4.174603000000001E-2</v>
      </c>
      <c r="H367" s="13">
        <v>58.939999999999991</v>
      </c>
      <c r="I367" s="7" t="s">
        <v>19</v>
      </c>
      <c r="J367" s="7" t="s">
        <v>20</v>
      </c>
    </row>
    <row r="368" spans="1:10" ht="15" customHeight="1" x14ac:dyDescent="0.2">
      <c r="A368" s="8" t="s">
        <v>280</v>
      </c>
      <c r="B368" s="3">
        <f t="shared" si="51"/>
        <v>32</v>
      </c>
      <c r="C368" s="3">
        <v>2</v>
      </c>
      <c r="D368" s="3">
        <v>30</v>
      </c>
      <c r="E368" s="3">
        <v>72.000000000000014</v>
      </c>
      <c r="F368" s="3">
        <v>54.000000000000014</v>
      </c>
      <c r="G368" s="17">
        <v>9.3333332999999991E-2</v>
      </c>
      <c r="H368" s="13">
        <v>174.73999999999998</v>
      </c>
      <c r="I368" s="7" t="s">
        <v>19</v>
      </c>
      <c r="J368" s="7" t="s">
        <v>20</v>
      </c>
    </row>
    <row r="369" spans="1:10" ht="15" customHeight="1" x14ac:dyDescent="0.2">
      <c r="A369" s="8" t="s">
        <v>325</v>
      </c>
      <c r="B369" s="3">
        <f t="shared" si="51"/>
        <v>32</v>
      </c>
      <c r="C369" s="3" t="s">
        <v>17</v>
      </c>
      <c r="D369" s="3">
        <v>32</v>
      </c>
      <c r="E369" s="3">
        <v>80.000000000000014</v>
      </c>
      <c r="F369" s="3">
        <v>46.999999999999993</v>
      </c>
      <c r="G369" s="17">
        <v>0.10936508099999999</v>
      </c>
      <c r="H369" s="13">
        <v>159.74999999999994</v>
      </c>
      <c r="I369" s="7" t="s">
        <v>19</v>
      </c>
      <c r="J369" s="7" t="s">
        <v>20</v>
      </c>
    </row>
    <row r="370" spans="1:10" ht="15" customHeight="1" x14ac:dyDescent="0.2">
      <c r="A370" s="8" t="s">
        <v>326</v>
      </c>
      <c r="B370" s="3">
        <f t="shared" si="51"/>
        <v>43</v>
      </c>
      <c r="C370" s="3" t="s">
        <v>17</v>
      </c>
      <c r="D370" s="3">
        <v>43</v>
      </c>
      <c r="E370" s="3">
        <v>110</v>
      </c>
      <c r="F370" s="3">
        <v>83.999999999999972</v>
      </c>
      <c r="G370" s="17">
        <v>0.14037036999999997</v>
      </c>
      <c r="H370" s="13">
        <v>294.39999999999998</v>
      </c>
      <c r="I370" s="7" t="s">
        <v>19</v>
      </c>
      <c r="J370" s="7" t="s">
        <v>20</v>
      </c>
    </row>
    <row r="371" spans="1:10" ht="15" customHeight="1" x14ac:dyDescent="0.2">
      <c r="A371" s="8" t="s">
        <v>327</v>
      </c>
      <c r="B371" s="3">
        <f t="shared" si="51"/>
        <v>60</v>
      </c>
      <c r="C371" s="3" t="s">
        <v>17</v>
      </c>
      <c r="D371" s="3">
        <v>60</v>
      </c>
      <c r="E371" s="3">
        <v>123.99999999999999</v>
      </c>
      <c r="F371" s="3">
        <v>86.000000000000014</v>
      </c>
      <c r="G371" s="17">
        <v>0.16343914599999995</v>
      </c>
      <c r="H371" s="13">
        <v>335.74</v>
      </c>
      <c r="I371" s="7" t="s">
        <v>19</v>
      </c>
      <c r="J371" s="7" t="s">
        <v>20</v>
      </c>
    </row>
    <row r="372" spans="1:10" ht="15" customHeight="1" x14ac:dyDescent="0.2">
      <c r="A372" s="8" t="s">
        <v>328</v>
      </c>
      <c r="B372" s="3">
        <f t="shared" si="51"/>
        <v>105</v>
      </c>
      <c r="C372" s="3" t="s">
        <v>17</v>
      </c>
      <c r="D372" s="3">
        <v>105</v>
      </c>
      <c r="E372" s="3">
        <v>336.99999999999994</v>
      </c>
      <c r="F372" s="3">
        <v>263</v>
      </c>
      <c r="G372" s="17">
        <v>0.44539682000000014</v>
      </c>
      <c r="H372" s="13">
        <v>888.71999999999969</v>
      </c>
      <c r="I372" s="7" t="s">
        <v>19</v>
      </c>
      <c r="J372" s="7" t="s">
        <v>20</v>
      </c>
    </row>
    <row r="373" spans="1:10" ht="15" customHeight="1" x14ac:dyDescent="0.2">
      <c r="A373" s="8" t="s">
        <v>329</v>
      </c>
      <c r="B373" s="3">
        <f t="shared" si="51"/>
        <v>3</v>
      </c>
      <c r="C373" s="3" t="s">
        <v>17</v>
      </c>
      <c r="D373" s="3">
        <v>3</v>
      </c>
      <c r="E373" s="3">
        <v>43</v>
      </c>
      <c r="F373" s="3">
        <v>43</v>
      </c>
      <c r="G373" s="17">
        <v>5.3968254E-2</v>
      </c>
      <c r="H373" s="13">
        <v>78</v>
      </c>
      <c r="I373" s="7" t="s">
        <v>19</v>
      </c>
      <c r="J373" s="7" t="s">
        <v>20</v>
      </c>
    </row>
    <row r="374" spans="1:10" ht="21" customHeight="1" x14ac:dyDescent="0.2">
      <c r="A374" s="8" t="s">
        <v>330</v>
      </c>
      <c r="B374" s="4">
        <f t="shared" si="51"/>
        <v>905</v>
      </c>
      <c r="C374" s="4">
        <f>SUM(C375:C385)</f>
        <v>8</v>
      </c>
      <c r="D374" s="4">
        <f t="shared" ref="D374:H374" si="54">SUM(D375:D385)</f>
        <v>897</v>
      </c>
      <c r="E374" s="4">
        <f t="shared" si="54"/>
        <v>4588</v>
      </c>
      <c r="F374" s="4">
        <f t="shared" si="54"/>
        <v>3532.0000000000005</v>
      </c>
      <c r="G374" s="16">
        <f t="shared" si="54"/>
        <v>6.0254497180000008</v>
      </c>
      <c r="H374" s="12">
        <f t="shared" si="54"/>
        <v>12769.99</v>
      </c>
      <c r="I374" s="7" t="s">
        <v>19</v>
      </c>
      <c r="J374" s="7" t="s">
        <v>20</v>
      </c>
    </row>
    <row r="375" spans="1:10" ht="15" customHeight="1" x14ac:dyDescent="0.2">
      <c r="A375" s="8" t="s">
        <v>618</v>
      </c>
      <c r="B375" s="3">
        <f t="shared" si="51"/>
        <v>106</v>
      </c>
      <c r="C375" s="3">
        <v>1</v>
      </c>
      <c r="D375" s="3">
        <v>105</v>
      </c>
      <c r="E375" s="3">
        <v>420.99999999999994</v>
      </c>
      <c r="F375" s="3">
        <v>313.00000000000006</v>
      </c>
      <c r="G375" s="17">
        <v>0.56391534399999976</v>
      </c>
      <c r="H375" s="13">
        <v>1180.6499999999999</v>
      </c>
      <c r="I375" s="7" t="s">
        <v>19</v>
      </c>
      <c r="J375" s="7" t="s">
        <v>20</v>
      </c>
    </row>
    <row r="376" spans="1:10" ht="15" customHeight="1" x14ac:dyDescent="0.2">
      <c r="A376" s="8" t="s">
        <v>331</v>
      </c>
      <c r="B376" s="3">
        <f t="shared" si="51"/>
        <v>119</v>
      </c>
      <c r="C376" s="3" t="s">
        <v>17</v>
      </c>
      <c r="D376" s="3">
        <v>119</v>
      </c>
      <c r="E376" s="3">
        <v>519.00000000000011</v>
      </c>
      <c r="F376" s="3">
        <v>382.00000000000017</v>
      </c>
      <c r="G376" s="17">
        <v>0.68624338399999985</v>
      </c>
      <c r="H376" s="13">
        <v>1306.4399999999991</v>
      </c>
      <c r="I376" s="7" t="s">
        <v>19</v>
      </c>
      <c r="J376" s="7" t="s">
        <v>20</v>
      </c>
    </row>
    <row r="377" spans="1:10" ht="15" customHeight="1" x14ac:dyDescent="0.2">
      <c r="A377" s="8" t="s">
        <v>332</v>
      </c>
      <c r="B377" s="3">
        <f t="shared" si="51"/>
        <v>65</v>
      </c>
      <c r="C377" s="3">
        <v>1</v>
      </c>
      <c r="D377" s="3">
        <v>64</v>
      </c>
      <c r="E377" s="3">
        <v>464.99999999999994</v>
      </c>
      <c r="F377" s="3">
        <v>372.00000000000011</v>
      </c>
      <c r="G377" s="17">
        <v>0.61883595099999988</v>
      </c>
      <c r="H377" s="13">
        <v>1390.4500000000005</v>
      </c>
      <c r="I377" s="7" t="s">
        <v>19</v>
      </c>
      <c r="J377" s="7" t="s">
        <v>20</v>
      </c>
    </row>
    <row r="378" spans="1:10" ht="15" customHeight="1" x14ac:dyDescent="0.2">
      <c r="A378" s="8" t="s">
        <v>333</v>
      </c>
      <c r="B378" s="3">
        <f t="shared" si="51"/>
        <v>86</v>
      </c>
      <c r="C378" s="3">
        <v>1</v>
      </c>
      <c r="D378" s="3">
        <v>85</v>
      </c>
      <c r="E378" s="3">
        <v>372</v>
      </c>
      <c r="F378" s="3">
        <v>270</v>
      </c>
      <c r="G378" s="17">
        <v>0.47719576900000005</v>
      </c>
      <c r="H378" s="13">
        <v>1035.8400000000004</v>
      </c>
      <c r="I378" s="7" t="s">
        <v>19</v>
      </c>
      <c r="J378" s="7" t="s">
        <v>20</v>
      </c>
    </row>
    <row r="379" spans="1:10" ht="15" customHeight="1" x14ac:dyDescent="0.2">
      <c r="A379" s="8" t="s">
        <v>334</v>
      </c>
      <c r="B379" s="3">
        <f t="shared" si="51"/>
        <v>46</v>
      </c>
      <c r="C379" s="3">
        <v>1</v>
      </c>
      <c r="D379" s="3">
        <v>45</v>
      </c>
      <c r="E379" s="3">
        <v>164</v>
      </c>
      <c r="F379" s="3">
        <v>149.99999999999997</v>
      </c>
      <c r="G379" s="17">
        <v>0.19962962900000003</v>
      </c>
      <c r="H379" s="13">
        <v>516.54999999999984</v>
      </c>
      <c r="I379" s="7" t="s">
        <v>19</v>
      </c>
      <c r="J379" s="7" t="s">
        <v>20</v>
      </c>
    </row>
    <row r="380" spans="1:10" ht="15" customHeight="1" x14ac:dyDescent="0.2">
      <c r="A380" s="8" t="s">
        <v>255</v>
      </c>
      <c r="B380" s="3">
        <f t="shared" si="51"/>
        <v>60</v>
      </c>
      <c r="C380" s="3" t="s">
        <v>17</v>
      </c>
      <c r="D380" s="3">
        <v>60</v>
      </c>
      <c r="E380" s="3">
        <v>263</v>
      </c>
      <c r="F380" s="3">
        <v>164.00000000000003</v>
      </c>
      <c r="G380" s="17">
        <v>0.35312169599999998</v>
      </c>
      <c r="H380" s="13">
        <v>518.1099999999999</v>
      </c>
      <c r="I380" s="7" t="s">
        <v>19</v>
      </c>
      <c r="J380" s="7" t="s">
        <v>20</v>
      </c>
    </row>
    <row r="381" spans="1:10" ht="15" customHeight="1" x14ac:dyDescent="0.2">
      <c r="A381" s="8" t="s">
        <v>335</v>
      </c>
      <c r="B381" s="3">
        <f t="shared" si="51"/>
        <v>28</v>
      </c>
      <c r="C381" s="3" t="s">
        <v>17</v>
      </c>
      <c r="D381" s="3">
        <v>28</v>
      </c>
      <c r="E381" s="3">
        <v>113.99999999999997</v>
      </c>
      <c r="F381" s="3">
        <v>76.000000000000014</v>
      </c>
      <c r="G381" s="17">
        <v>0.146402118</v>
      </c>
      <c r="H381" s="13">
        <v>280.74000000000012</v>
      </c>
      <c r="I381" s="7" t="s">
        <v>19</v>
      </c>
      <c r="J381" s="7" t="s">
        <v>20</v>
      </c>
    </row>
    <row r="382" spans="1:10" ht="15" customHeight="1" x14ac:dyDescent="0.2">
      <c r="A382" s="8" t="s">
        <v>336</v>
      </c>
      <c r="B382" s="3">
        <f t="shared" si="51"/>
        <v>97</v>
      </c>
      <c r="C382" s="3" t="s">
        <v>17</v>
      </c>
      <c r="D382" s="3">
        <v>97</v>
      </c>
      <c r="E382" s="3">
        <v>714</v>
      </c>
      <c r="F382" s="3">
        <v>661.00000000000011</v>
      </c>
      <c r="G382" s="17">
        <v>0.93894180000000038</v>
      </c>
      <c r="H382" s="13">
        <v>2427.2099999999996</v>
      </c>
      <c r="I382" s="7" t="s">
        <v>19</v>
      </c>
      <c r="J382" s="7" t="s">
        <v>20</v>
      </c>
    </row>
    <row r="383" spans="1:10" ht="15" customHeight="1" x14ac:dyDescent="0.2">
      <c r="A383" s="8" t="s">
        <v>337</v>
      </c>
      <c r="B383" s="3">
        <f t="shared" si="51"/>
        <v>66</v>
      </c>
      <c r="C383" s="3" t="s">
        <v>17</v>
      </c>
      <c r="D383" s="3">
        <v>66</v>
      </c>
      <c r="E383" s="3">
        <v>346</v>
      </c>
      <c r="F383" s="3">
        <v>251.00000000000006</v>
      </c>
      <c r="G383" s="17">
        <v>0.4408994739999999</v>
      </c>
      <c r="H383" s="13">
        <v>830.6</v>
      </c>
      <c r="I383" s="7" t="s">
        <v>19</v>
      </c>
      <c r="J383" s="7" t="s">
        <v>20</v>
      </c>
    </row>
    <row r="384" spans="1:10" ht="15" customHeight="1" x14ac:dyDescent="0.2">
      <c r="A384" s="8" t="s">
        <v>338</v>
      </c>
      <c r="B384" s="3">
        <f t="shared" si="51"/>
        <v>202</v>
      </c>
      <c r="C384" s="3">
        <v>4</v>
      </c>
      <c r="D384" s="3">
        <v>198</v>
      </c>
      <c r="E384" s="3">
        <v>1062.0000000000002</v>
      </c>
      <c r="F384" s="3">
        <v>776</v>
      </c>
      <c r="G384" s="17">
        <v>1.4044444480000002</v>
      </c>
      <c r="H384" s="13">
        <v>2916.4</v>
      </c>
      <c r="I384" s="7" t="s">
        <v>19</v>
      </c>
      <c r="J384" s="7" t="s">
        <v>20</v>
      </c>
    </row>
    <row r="385" spans="1:10" ht="15" customHeight="1" x14ac:dyDescent="0.2">
      <c r="A385" s="8" t="s">
        <v>339</v>
      </c>
      <c r="B385" s="3">
        <f t="shared" si="51"/>
        <v>30</v>
      </c>
      <c r="C385" s="3" t="s">
        <v>17</v>
      </c>
      <c r="D385" s="3">
        <v>30</v>
      </c>
      <c r="E385" s="3">
        <v>147.99999999999997</v>
      </c>
      <c r="F385" s="3">
        <v>116.99999999999999</v>
      </c>
      <c r="G385" s="17">
        <v>0.19582010500000002</v>
      </c>
      <c r="H385" s="13">
        <v>367</v>
      </c>
      <c r="I385" s="7" t="s">
        <v>19</v>
      </c>
      <c r="J385" s="7" t="s">
        <v>20</v>
      </c>
    </row>
    <row r="386" spans="1:10" ht="21" customHeight="1" x14ac:dyDescent="0.2">
      <c r="A386" s="8" t="s">
        <v>340</v>
      </c>
      <c r="B386" s="4">
        <f t="shared" si="51"/>
        <v>154</v>
      </c>
      <c r="C386" s="4">
        <f>SUM(C387:C391)</f>
        <v>2</v>
      </c>
      <c r="D386" s="4">
        <f t="shared" ref="D386:H386" si="55">SUM(D387:D391)</f>
        <v>152</v>
      </c>
      <c r="E386" s="4">
        <f t="shared" si="55"/>
        <v>628</v>
      </c>
      <c r="F386" s="4">
        <f t="shared" si="55"/>
        <v>512</v>
      </c>
      <c r="G386" s="16">
        <f t="shared" si="55"/>
        <v>0.82063492100000013</v>
      </c>
      <c r="H386" s="12">
        <f t="shared" si="55"/>
        <v>1880.5299999999997</v>
      </c>
      <c r="I386" s="7" t="s">
        <v>19</v>
      </c>
      <c r="J386" s="7" t="s">
        <v>20</v>
      </c>
    </row>
    <row r="387" spans="1:10" ht="15" customHeight="1" x14ac:dyDescent="0.2">
      <c r="A387" s="8" t="s">
        <v>619</v>
      </c>
      <c r="B387" s="3">
        <f t="shared" si="51"/>
        <v>58</v>
      </c>
      <c r="C387" s="3" t="s">
        <v>17</v>
      </c>
      <c r="D387" s="3">
        <v>58</v>
      </c>
      <c r="E387" s="3">
        <v>223.00000000000006</v>
      </c>
      <c r="F387" s="3">
        <v>192</v>
      </c>
      <c r="G387" s="17">
        <v>0.29534391400000004</v>
      </c>
      <c r="H387" s="13">
        <v>719.03</v>
      </c>
      <c r="I387" s="7" t="s">
        <v>19</v>
      </c>
      <c r="J387" s="7" t="s">
        <v>20</v>
      </c>
    </row>
    <row r="388" spans="1:10" ht="15" customHeight="1" x14ac:dyDescent="0.2">
      <c r="A388" s="8" t="s">
        <v>341</v>
      </c>
      <c r="B388" s="3">
        <f t="shared" si="51"/>
        <v>56</v>
      </c>
      <c r="C388" s="3">
        <v>1</v>
      </c>
      <c r="D388" s="3">
        <v>55</v>
      </c>
      <c r="E388" s="3">
        <v>182.99999999999997</v>
      </c>
      <c r="F388" s="3">
        <v>139.00000000000006</v>
      </c>
      <c r="G388" s="17">
        <v>0.23476190400000005</v>
      </c>
      <c r="H388" s="13">
        <v>489.9799999999999</v>
      </c>
      <c r="I388" s="7" t="s">
        <v>19</v>
      </c>
      <c r="J388" s="7" t="s">
        <v>20</v>
      </c>
    </row>
    <row r="389" spans="1:10" ht="15" customHeight="1" x14ac:dyDescent="0.2">
      <c r="A389" s="8" t="s">
        <v>342</v>
      </c>
      <c r="B389" s="3">
        <f t="shared" si="51"/>
        <v>13</v>
      </c>
      <c r="C389" s="3" t="s">
        <v>17</v>
      </c>
      <c r="D389" s="3">
        <v>13</v>
      </c>
      <c r="E389" s="3">
        <v>49.999999999999993</v>
      </c>
      <c r="F389" s="3">
        <v>41.000000000000007</v>
      </c>
      <c r="G389" s="17">
        <v>5.9682540999999999E-2</v>
      </c>
      <c r="H389" s="13">
        <v>139.24</v>
      </c>
      <c r="I389" s="7" t="s">
        <v>19</v>
      </c>
      <c r="J389" s="7" t="s">
        <v>20</v>
      </c>
    </row>
    <row r="390" spans="1:10" ht="15" customHeight="1" x14ac:dyDescent="0.2">
      <c r="A390" s="8" t="s">
        <v>343</v>
      </c>
      <c r="B390" s="3">
        <f t="shared" ref="B390:B453" si="56">SUM(C390:D390)</f>
        <v>13</v>
      </c>
      <c r="C390" s="3">
        <v>1</v>
      </c>
      <c r="D390" s="3">
        <v>12</v>
      </c>
      <c r="E390" s="3">
        <v>48</v>
      </c>
      <c r="F390" s="3">
        <v>39.000000000000007</v>
      </c>
      <c r="G390" s="17">
        <v>6.6455026E-2</v>
      </c>
      <c r="H390" s="13">
        <v>175.57</v>
      </c>
      <c r="I390" s="7" t="s">
        <v>19</v>
      </c>
      <c r="J390" s="7" t="s">
        <v>20</v>
      </c>
    </row>
    <row r="391" spans="1:10" ht="15" customHeight="1" x14ac:dyDescent="0.2">
      <c r="A391" s="8" t="s">
        <v>344</v>
      </c>
      <c r="B391" s="3">
        <f t="shared" si="56"/>
        <v>14</v>
      </c>
      <c r="C391" s="3" t="s">
        <v>17</v>
      </c>
      <c r="D391" s="3">
        <v>14</v>
      </c>
      <c r="E391" s="3">
        <v>124</v>
      </c>
      <c r="F391" s="3">
        <v>101</v>
      </c>
      <c r="G391" s="17">
        <v>0.164391536</v>
      </c>
      <c r="H391" s="13">
        <v>356.71000000000004</v>
      </c>
      <c r="I391" s="7" t="s">
        <v>19</v>
      </c>
      <c r="J391" s="7" t="s">
        <v>20</v>
      </c>
    </row>
    <row r="392" spans="1:10" ht="21" customHeight="1" x14ac:dyDescent="0.2">
      <c r="A392" s="8" t="s">
        <v>345</v>
      </c>
      <c r="B392" s="4">
        <f t="shared" si="56"/>
        <v>255</v>
      </c>
      <c r="C392" s="4">
        <f>SUM(C393:C397)</f>
        <v>10</v>
      </c>
      <c r="D392" s="4">
        <f t="shared" ref="D392:H392" si="57">SUM(D393:D397)</f>
        <v>245</v>
      </c>
      <c r="E392" s="4">
        <f t="shared" si="57"/>
        <v>1056</v>
      </c>
      <c r="F392" s="4">
        <f t="shared" si="57"/>
        <v>827</v>
      </c>
      <c r="G392" s="16">
        <f t="shared" si="57"/>
        <v>1.2588359680000001</v>
      </c>
      <c r="H392" s="12">
        <f t="shared" si="57"/>
        <v>2596.7699999999995</v>
      </c>
      <c r="I392" s="7" t="s">
        <v>19</v>
      </c>
      <c r="J392" s="7" t="s">
        <v>20</v>
      </c>
    </row>
    <row r="393" spans="1:10" ht="15" customHeight="1" x14ac:dyDescent="0.2">
      <c r="A393" s="8" t="s">
        <v>620</v>
      </c>
      <c r="B393" s="3">
        <f t="shared" si="56"/>
        <v>64</v>
      </c>
      <c r="C393" s="3" t="s">
        <v>17</v>
      </c>
      <c r="D393" s="3">
        <v>64</v>
      </c>
      <c r="E393" s="3">
        <v>170</v>
      </c>
      <c r="F393" s="3">
        <v>123.00000000000003</v>
      </c>
      <c r="G393" s="17">
        <v>0.225767193</v>
      </c>
      <c r="H393" s="13">
        <v>462.08000000000004</v>
      </c>
      <c r="I393" s="7" t="s">
        <v>19</v>
      </c>
      <c r="J393" s="7" t="s">
        <v>20</v>
      </c>
    </row>
    <row r="394" spans="1:10" ht="15" customHeight="1" x14ac:dyDescent="0.2">
      <c r="A394" s="8" t="s">
        <v>346</v>
      </c>
      <c r="B394" s="3">
        <f t="shared" si="56"/>
        <v>35</v>
      </c>
      <c r="C394" s="3">
        <v>3</v>
      </c>
      <c r="D394" s="3">
        <v>32</v>
      </c>
      <c r="E394" s="3">
        <v>172</v>
      </c>
      <c r="F394" s="3">
        <v>154.99999999999994</v>
      </c>
      <c r="G394" s="17">
        <v>0.22904761900000009</v>
      </c>
      <c r="H394" s="13">
        <v>660</v>
      </c>
      <c r="I394" s="7" t="s">
        <v>19</v>
      </c>
      <c r="J394" s="7" t="s">
        <v>20</v>
      </c>
    </row>
    <row r="395" spans="1:10" ht="15" customHeight="1" x14ac:dyDescent="0.2">
      <c r="A395" s="8" t="s">
        <v>347</v>
      </c>
      <c r="B395" s="3">
        <f t="shared" si="56"/>
        <v>35</v>
      </c>
      <c r="C395" s="3">
        <v>1</v>
      </c>
      <c r="D395" s="3">
        <v>34</v>
      </c>
      <c r="E395" s="3">
        <v>271.00000000000006</v>
      </c>
      <c r="F395" s="3">
        <v>202</v>
      </c>
      <c r="G395" s="17">
        <v>0.23201058199999999</v>
      </c>
      <c r="H395" s="13">
        <v>366.11</v>
      </c>
      <c r="I395" s="7" t="s">
        <v>19</v>
      </c>
      <c r="J395" s="7" t="s">
        <v>20</v>
      </c>
    </row>
    <row r="396" spans="1:10" ht="15" customHeight="1" x14ac:dyDescent="0.2">
      <c r="A396" s="8" t="s">
        <v>157</v>
      </c>
      <c r="B396" s="3">
        <f t="shared" si="56"/>
        <v>32</v>
      </c>
      <c r="C396" s="3">
        <v>2</v>
      </c>
      <c r="D396" s="3">
        <v>30</v>
      </c>
      <c r="E396" s="3">
        <v>84</v>
      </c>
      <c r="F396" s="3">
        <v>61.000000000000007</v>
      </c>
      <c r="G396" s="17">
        <v>0.10333333099999999</v>
      </c>
      <c r="H396" s="13">
        <v>209.14</v>
      </c>
      <c r="I396" s="7" t="s">
        <v>19</v>
      </c>
      <c r="J396" s="7" t="s">
        <v>20</v>
      </c>
    </row>
    <row r="397" spans="1:10" ht="15" customHeight="1" x14ac:dyDescent="0.2">
      <c r="A397" s="8" t="s">
        <v>348</v>
      </c>
      <c r="B397" s="3">
        <f t="shared" si="56"/>
        <v>89</v>
      </c>
      <c r="C397" s="3">
        <v>4</v>
      </c>
      <c r="D397" s="3">
        <v>85</v>
      </c>
      <c r="E397" s="3">
        <v>358.99999999999989</v>
      </c>
      <c r="F397" s="3">
        <v>286.00000000000006</v>
      </c>
      <c r="G397" s="17">
        <v>0.46867724299999991</v>
      </c>
      <c r="H397" s="13">
        <v>899.43999999999937</v>
      </c>
      <c r="I397" s="7" t="s">
        <v>19</v>
      </c>
      <c r="J397" s="7" t="s">
        <v>20</v>
      </c>
    </row>
    <row r="398" spans="1:10" ht="21" customHeight="1" x14ac:dyDescent="0.2">
      <c r="A398" s="8" t="s">
        <v>349</v>
      </c>
      <c r="B398" s="4">
        <f t="shared" si="56"/>
        <v>495</v>
      </c>
      <c r="C398" s="4">
        <f>SUM(C399:C409)</f>
        <v>30</v>
      </c>
      <c r="D398" s="4">
        <f t="shared" ref="D398:H398" si="58">SUM(D399:D409)</f>
        <v>465</v>
      </c>
      <c r="E398" s="4">
        <f t="shared" si="58"/>
        <v>8567</v>
      </c>
      <c r="F398" s="4">
        <f t="shared" si="58"/>
        <v>2532</v>
      </c>
      <c r="G398" s="16">
        <f t="shared" si="58"/>
        <v>10.002274631000001</v>
      </c>
      <c r="H398" s="12">
        <f t="shared" si="58"/>
        <v>9102.42</v>
      </c>
      <c r="I398" s="7" t="s">
        <v>19</v>
      </c>
      <c r="J398" s="7" t="s">
        <v>20</v>
      </c>
    </row>
    <row r="399" spans="1:10" ht="15" customHeight="1" x14ac:dyDescent="0.2">
      <c r="A399" s="8" t="s">
        <v>621</v>
      </c>
      <c r="B399" s="3">
        <f t="shared" si="56"/>
        <v>50</v>
      </c>
      <c r="C399" s="3" t="s">
        <v>17</v>
      </c>
      <c r="D399" s="3">
        <v>50</v>
      </c>
      <c r="E399" s="3">
        <v>233</v>
      </c>
      <c r="F399" s="3">
        <v>157</v>
      </c>
      <c r="G399" s="17">
        <v>0.302857143</v>
      </c>
      <c r="H399" s="13">
        <v>429.54999999999995</v>
      </c>
      <c r="I399" s="7" t="s">
        <v>19</v>
      </c>
      <c r="J399" s="7" t="s">
        <v>20</v>
      </c>
    </row>
    <row r="400" spans="1:10" ht="15" customHeight="1" x14ac:dyDescent="0.2">
      <c r="A400" s="8" t="s">
        <v>350</v>
      </c>
      <c r="B400" s="3">
        <f t="shared" si="56"/>
        <v>39</v>
      </c>
      <c r="C400" s="3" t="s">
        <v>17</v>
      </c>
      <c r="D400" s="3">
        <v>39</v>
      </c>
      <c r="E400" s="3">
        <v>220.99999999999997</v>
      </c>
      <c r="F400" s="3">
        <v>175</v>
      </c>
      <c r="G400" s="17">
        <v>0.28550264500000005</v>
      </c>
      <c r="H400" s="13">
        <v>537</v>
      </c>
      <c r="I400" s="7" t="s">
        <v>19</v>
      </c>
      <c r="J400" s="7" t="s">
        <v>20</v>
      </c>
    </row>
    <row r="401" spans="1:10" ht="15" customHeight="1" x14ac:dyDescent="0.2">
      <c r="A401" s="8" t="s">
        <v>351</v>
      </c>
      <c r="B401" s="3">
        <f t="shared" si="56"/>
        <v>38</v>
      </c>
      <c r="C401" s="3" t="s">
        <v>17</v>
      </c>
      <c r="D401" s="3">
        <v>38</v>
      </c>
      <c r="E401" s="3">
        <v>130.00000000000003</v>
      </c>
      <c r="F401" s="3">
        <v>100</v>
      </c>
      <c r="G401" s="17">
        <v>0.17227513100000003</v>
      </c>
      <c r="H401" s="13">
        <v>317.45</v>
      </c>
      <c r="I401" s="7" t="s">
        <v>19</v>
      </c>
      <c r="J401" s="7" t="s">
        <v>20</v>
      </c>
    </row>
    <row r="402" spans="1:10" ht="15" customHeight="1" x14ac:dyDescent="0.2">
      <c r="A402" s="8" t="s">
        <v>352</v>
      </c>
      <c r="B402" s="3">
        <f t="shared" si="56"/>
        <v>56</v>
      </c>
      <c r="C402" s="3">
        <v>25</v>
      </c>
      <c r="D402" s="3">
        <v>31</v>
      </c>
      <c r="E402" s="3">
        <v>5744.0000000000009</v>
      </c>
      <c r="F402" s="3">
        <v>211.00000000000003</v>
      </c>
      <c r="G402" s="17">
        <v>6.3132804279999997</v>
      </c>
      <c r="H402" s="13">
        <v>675.68000000000006</v>
      </c>
      <c r="I402" s="7" t="s">
        <v>19</v>
      </c>
      <c r="J402" s="7" t="s">
        <v>20</v>
      </c>
    </row>
    <row r="403" spans="1:10" ht="15" customHeight="1" x14ac:dyDescent="0.2">
      <c r="A403" s="8" t="s">
        <v>353</v>
      </c>
      <c r="B403" s="3">
        <f t="shared" si="56"/>
        <v>38</v>
      </c>
      <c r="C403" s="3" t="s">
        <v>17</v>
      </c>
      <c r="D403" s="3">
        <v>38</v>
      </c>
      <c r="E403" s="3">
        <v>906.99999999999977</v>
      </c>
      <c r="F403" s="3">
        <v>777.99999999999989</v>
      </c>
      <c r="G403" s="17">
        <v>1.2055023810000003</v>
      </c>
      <c r="H403" s="13">
        <v>3464.8</v>
      </c>
      <c r="I403" s="7" t="s">
        <v>19</v>
      </c>
      <c r="J403" s="7" t="s">
        <v>20</v>
      </c>
    </row>
    <row r="404" spans="1:10" ht="15" customHeight="1" x14ac:dyDescent="0.2">
      <c r="A404" s="8" t="s">
        <v>354</v>
      </c>
      <c r="B404" s="3">
        <f t="shared" si="56"/>
        <v>11</v>
      </c>
      <c r="C404" s="3">
        <v>1</v>
      </c>
      <c r="D404" s="3">
        <v>10</v>
      </c>
      <c r="E404" s="3">
        <v>96</v>
      </c>
      <c r="F404" s="3">
        <v>95</v>
      </c>
      <c r="G404" s="17">
        <v>0.117777779</v>
      </c>
      <c r="H404" s="13">
        <v>310</v>
      </c>
      <c r="I404" s="7" t="s">
        <v>19</v>
      </c>
      <c r="J404" s="7" t="s">
        <v>20</v>
      </c>
    </row>
    <row r="405" spans="1:10" ht="15" customHeight="1" x14ac:dyDescent="0.2">
      <c r="A405" s="8" t="s">
        <v>355</v>
      </c>
      <c r="B405" s="3">
        <f t="shared" si="56"/>
        <v>8</v>
      </c>
      <c r="C405" s="3">
        <v>1</v>
      </c>
      <c r="D405" s="3">
        <v>7</v>
      </c>
      <c r="E405" s="3">
        <v>36</v>
      </c>
      <c r="F405" s="3">
        <v>36</v>
      </c>
      <c r="G405" s="17">
        <v>4.4391533999999996E-2</v>
      </c>
      <c r="H405" s="13">
        <v>92</v>
      </c>
      <c r="I405" s="7" t="s">
        <v>19</v>
      </c>
      <c r="J405" s="7" t="s">
        <v>20</v>
      </c>
    </row>
    <row r="406" spans="1:10" ht="15" customHeight="1" x14ac:dyDescent="0.2">
      <c r="A406" s="8" t="s">
        <v>356</v>
      </c>
      <c r="B406" s="3">
        <f t="shared" si="56"/>
        <v>87</v>
      </c>
      <c r="C406" s="3">
        <v>1</v>
      </c>
      <c r="D406" s="3">
        <v>86</v>
      </c>
      <c r="E406" s="3">
        <v>351.00000000000011</v>
      </c>
      <c r="F406" s="3">
        <v>277.99999999999994</v>
      </c>
      <c r="G406" s="17">
        <v>0.44058201600000002</v>
      </c>
      <c r="H406" s="13">
        <v>946.99</v>
      </c>
      <c r="I406" s="7" t="s">
        <v>19</v>
      </c>
      <c r="J406" s="7" t="s">
        <v>20</v>
      </c>
    </row>
    <row r="407" spans="1:10" ht="15" customHeight="1" x14ac:dyDescent="0.2">
      <c r="A407" s="8" t="s">
        <v>357</v>
      </c>
      <c r="B407" s="3">
        <f t="shared" si="56"/>
        <v>93</v>
      </c>
      <c r="C407" s="3">
        <v>1</v>
      </c>
      <c r="D407" s="3">
        <v>92</v>
      </c>
      <c r="E407" s="3">
        <v>439</v>
      </c>
      <c r="F407" s="3">
        <v>367.00000000000006</v>
      </c>
      <c r="G407" s="17">
        <v>0.57920635100000017</v>
      </c>
      <c r="H407" s="13">
        <v>1141.4699999999998</v>
      </c>
      <c r="I407" s="7" t="s">
        <v>19</v>
      </c>
      <c r="J407" s="7" t="s">
        <v>20</v>
      </c>
    </row>
    <row r="408" spans="1:10" ht="15" customHeight="1" x14ac:dyDescent="0.2">
      <c r="A408" s="8" t="s">
        <v>358</v>
      </c>
      <c r="B408" s="3">
        <f t="shared" si="56"/>
        <v>50</v>
      </c>
      <c r="C408" s="3" t="s">
        <v>17</v>
      </c>
      <c r="D408" s="3">
        <v>50</v>
      </c>
      <c r="E408" s="3">
        <v>270.99999999999989</v>
      </c>
      <c r="F408" s="3">
        <v>229.99999999999997</v>
      </c>
      <c r="G408" s="17">
        <v>0.35798942300000003</v>
      </c>
      <c r="H408" s="13">
        <v>732.91000000000008</v>
      </c>
      <c r="I408" s="7" t="s">
        <v>19</v>
      </c>
      <c r="J408" s="7" t="s">
        <v>20</v>
      </c>
    </row>
    <row r="409" spans="1:10" ht="15" customHeight="1" x14ac:dyDescent="0.2">
      <c r="A409" s="8" t="s">
        <v>359</v>
      </c>
      <c r="B409" s="3">
        <f t="shared" si="56"/>
        <v>25</v>
      </c>
      <c r="C409" s="3">
        <v>1</v>
      </c>
      <c r="D409" s="3">
        <v>24</v>
      </c>
      <c r="E409" s="3">
        <v>139</v>
      </c>
      <c r="F409" s="3">
        <v>105</v>
      </c>
      <c r="G409" s="17">
        <v>0.18290979999999998</v>
      </c>
      <c r="H409" s="13">
        <v>454.57</v>
      </c>
      <c r="I409" s="7" t="s">
        <v>19</v>
      </c>
      <c r="J409" s="7" t="s">
        <v>20</v>
      </c>
    </row>
    <row r="410" spans="1:10" ht="21" customHeight="1" x14ac:dyDescent="0.2">
      <c r="A410" s="8" t="s">
        <v>11</v>
      </c>
      <c r="B410" s="4">
        <f t="shared" si="56"/>
        <v>2070</v>
      </c>
      <c r="C410" s="4">
        <v>152</v>
      </c>
      <c r="D410" s="4">
        <v>1918</v>
      </c>
      <c r="E410" s="4">
        <v>17505.999999999945</v>
      </c>
      <c r="F410" s="4">
        <v>11664.000000000035</v>
      </c>
      <c r="G410" s="16">
        <v>22.110729716000012</v>
      </c>
      <c r="H410" s="12">
        <v>34841.15</v>
      </c>
      <c r="I410" s="7" t="s">
        <v>19</v>
      </c>
      <c r="J410" s="7" t="s">
        <v>20</v>
      </c>
    </row>
    <row r="411" spans="1:10" ht="21" customHeight="1" x14ac:dyDescent="0.2">
      <c r="A411" s="8" t="s">
        <v>360</v>
      </c>
      <c r="B411" s="4">
        <f t="shared" si="56"/>
        <v>14</v>
      </c>
      <c r="C411" s="4">
        <f>SUM(C412:C415)</f>
        <v>2</v>
      </c>
      <c r="D411" s="4">
        <f t="shared" ref="D411:H411" si="59">SUM(D412:D415)</f>
        <v>12</v>
      </c>
      <c r="E411" s="4">
        <f t="shared" si="59"/>
        <v>145</v>
      </c>
      <c r="F411" s="4">
        <f t="shared" si="59"/>
        <v>44</v>
      </c>
      <c r="G411" s="16">
        <f t="shared" si="59"/>
        <v>0.20380952499999999</v>
      </c>
      <c r="H411" s="12">
        <f t="shared" si="59"/>
        <v>54.47999999999999</v>
      </c>
      <c r="I411" s="7" t="s">
        <v>19</v>
      </c>
      <c r="J411" s="7" t="s">
        <v>20</v>
      </c>
    </row>
    <row r="412" spans="1:10" ht="15" customHeight="1" x14ac:dyDescent="0.2">
      <c r="A412" s="8" t="s">
        <v>622</v>
      </c>
      <c r="B412" s="3">
        <f t="shared" si="56"/>
        <v>10</v>
      </c>
      <c r="C412" s="3">
        <v>2</v>
      </c>
      <c r="D412" s="3">
        <v>8</v>
      </c>
      <c r="E412" s="3">
        <v>131</v>
      </c>
      <c r="F412" s="3">
        <v>31.999999999999996</v>
      </c>
      <c r="G412" s="17">
        <v>0.18529100500000001</v>
      </c>
      <c r="H412" s="13">
        <v>23.599999999999994</v>
      </c>
      <c r="I412" s="7" t="s">
        <v>19</v>
      </c>
      <c r="J412" s="7" t="s">
        <v>20</v>
      </c>
    </row>
    <row r="413" spans="1:10" ht="15" customHeight="1" x14ac:dyDescent="0.2">
      <c r="A413" s="8" t="s">
        <v>361</v>
      </c>
      <c r="B413" s="3">
        <f t="shared" si="56"/>
        <v>1</v>
      </c>
      <c r="C413" s="3" t="s">
        <v>17</v>
      </c>
      <c r="D413" s="3">
        <v>1</v>
      </c>
      <c r="E413" s="3">
        <v>2</v>
      </c>
      <c r="F413" s="3">
        <v>2</v>
      </c>
      <c r="G413" s="17">
        <v>2.645503E-3</v>
      </c>
      <c r="H413" s="13">
        <v>7.9399999999999995</v>
      </c>
      <c r="I413" s="7" t="s">
        <v>19</v>
      </c>
      <c r="J413" s="7" t="s">
        <v>20</v>
      </c>
    </row>
    <row r="414" spans="1:10" ht="15" customHeight="1" x14ac:dyDescent="0.2">
      <c r="A414" s="8" t="s">
        <v>362</v>
      </c>
      <c r="B414" s="3">
        <f t="shared" si="56"/>
        <v>1</v>
      </c>
      <c r="C414" s="3" t="s">
        <v>17</v>
      </c>
      <c r="D414" s="3">
        <v>1</v>
      </c>
      <c r="E414" s="3">
        <v>5</v>
      </c>
      <c r="F414" s="3">
        <v>3</v>
      </c>
      <c r="G414" s="17">
        <v>6.6137569999999996E-3</v>
      </c>
      <c r="H414" s="13">
        <v>5</v>
      </c>
      <c r="I414" s="7" t="s">
        <v>19</v>
      </c>
      <c r="J414" s="7" t="s">
        <v>20</v>
      </c>
    </row>
    <row r="415" spans="1:10" ht="15" customHeight="1" x14ac:dyDescent="0.2">
      <c r="A415" s="8" t="s">
        <v>363</v>
      </c>
      <c r="B415" s="3">
        <f t="shared" si="56"/>
        <v>2</v>
      </c>
      <c r="C415" s="3" t="s">
        <v>17</v>
      </c>
      <c r="D415" s="3">
        <v>2</v>
      </c>
      <c r="E415" s="3">
        <v>7</v>
      </c>
      <c r="F415" s="3">
        <v>7</v>
      </c>
      <c r="G415" s="17">
        <v>9.2592600000000001E-3</v>
      </c>
      <c r="H415" s="13">
        <v>17.939999999999998</v>
      </c>
      <c r="I415" s="7" t="s">
        <v>19</v>
      </c>
      <c r="J415" s="7" t="s">
        <v>20</v>
      </c>
    </row>
    <row r="416" spans="1:10" ht="21" customHeight="1" x14ac:dyDescent="0.2">
      <c r="A416" s="8" t="s">
        <v>364</v>
      </c>
      <c r="B416" s="4">
        <f t="shared" si="56"/>
        <v>606</v>
      </c>
      <c r="C416" s="4">
        <f>SUM(C417:C423)</f>
        <v>36</v>
      </c>
      <c r="D416" s="4">
        <f t="shared" ref="D416:H416" si="60">SUM(D417:D423)</f>
        <v>570</v>
      </c>
      <c r="E416" s="4">
        <f t="shared" si="60"/>
        <v>8265</v>
      </c>
      <c r="F416" s="4">
        <f t="shared" si="60"/>
        <v>4712</v>
      </c>
      <c r="G416" s="16">
        <f t="shared" si="60"/>
        <v>11.157884092999993</v>
      </c>
      <c r="H416" s="12">
        <f t="shared" si="60"/>
        <v>15031.41</v>
      </c>
      <c r="I416" s="7" t="s">
        <v>19</v>
      </c>
      <c r="J416" s="7" t="s">
        <v>20</v>
      </c>
    </row>
    <row r="417" spans="1:10" ht="15" customHeight="1" x14ac:dyDescent="0.2">
      <c r="A417" s="8" t="s">
        <v>656</v>
      </c>
      <c r="B417" s="3">
        <f>SUM(C417:D417)</f>
        <v>153</v>
      </c>
      <c r="C417" s="3">
        <v>15</v>
      </c>
      <c r="D417" s="3">
        <v>138</v>
      </c>
      <c r="E417" s="3">
        <v>661</v>
      </c>
      <c r="F417" s="3">
        <v>481</v>
      </c>
      <c r="G417" s="17">
        <v>0.88211639899999983</v>
      </c>
      <c r="H417" s="13">
        <v>1631.8199999999993</v>
      </c>
      <c r="I417" s="7" t="s">
        <v>19</v>
      </c>
      <c r="J417" s="7" t="s">
        <v>20</v>
      </c>
    </row>
    <row r="418" spans="1:10" ht="15" customHeight="1" x14ac:dyDescent="0.2">
      <c r="A418" s="8" t="s">
        <v>365</v>
      </c>
      <c r="B418" s="3">
        <f t="shared" si="56"/>
        <v>11</v>
      </c>
      <c r="C418" s="3">
        <v>1</v>
      </c>
      <c r="D418" s="3">
        <v>10</v>
      </c>
      <c r="E418" s="3">
        <v>306</v>
      </c>
      <c r="F418" s="3">
        <v>164</v>
      </c>
      <c r="G418" s="17">
        <v>0.41100529100000005</v>
      </c>
      <c r="H418" s="13">
        <v>576.18000000000006</v>
      </c>
      <c r="I418" s="7" t="s">
        <v>19</v>
      </c>
      <c r="J418" s="7" t="s">
        <v>20</v>
      </c>
    </row>
    <row r="419" spans="1:10" ht="15" customHeight="1" x14ac:dyDescent="0.2">
      <c r="A419" s="8" t="s">
        <v>366</v>
      </c>
      <c r="B419" s="3">
        <f t="shared" si="56"/>
        <v>29</v>
      </c>
      <c r="C419" s="3">
        <v>4</v>
      </c>
      <c r="D419" s="3">
        <v>25</v>
      </c>
      <c r="E419" s="3">
        <v>854.99999999999977</v>
      </c>
      <c r="F419" s="3">
        <v>819.99999999999955</v>
      </c>
      <c r="G419" s="17">
        <v>1.1248148150000001</v>
      </c>
      <c r="H419" s="13">
        <v>1852.7099999999994</v>
      </c>
      <c r="I419" s="7" t="s">
        <v>19</v>
      </c>
      <c r="J419" s="7" t="s">
        <v>20</v>
      </c>
    </row>
    <row r="420" spans="1:10" ht="15" customHeight="1" x14ac:dyDescent="0.2">
      <c r="A420" s="8" t="s">
        <v>367</v>
      </c>
      <c r="B420" s="3">
        <f t="shared" si="56"/>
        <v>27</v>
      </c>
      <c r="C420" s="3">
        <v>5</v>
      </c>
      <c r="D420" s="3">
        <v>22</v>
      </c>
      <c r="E420" s="3">
        <v>224.99999999999997</v>
      </c>
      <c r="F420" s="3">
        <v>165</v>
      </c>
      <c r="G420" s="17">
        <v>0.20862433800000002</v>
      </c>
      <c r="H420" s="13">
        <v>328.43999999999988</v>
      </c>
      <c r="I420" s="7" t="s">
        <v>19</v>
      </c>
      <c r="J420" s="7" t="s">
        <v>20</v>
      </c>
    </row>
    <row r="421" spans="1:10" ht="15" customHeight="1" x14ac:dyDescent="0.2">
      <c r="A421" s="8" t="s">
        <v>368</v>
      </c>
      <c r="B421" s="3">
        <f t="shared" si="56"/>
        <v>2</v>
      </c>
      <c r="C421" s="3">
        <v>1</v>
      </c>
      <c r="D421" s="3">
        <v>1</v>
      </c>
      <c r="E421" s="3">
        <v>90</v>
      </c>
      <c r="F421" s="3">
        <v>90</v>
      </c>
      <c r="G421" s="17">
        <v>0.21000000000000002</v>
      </c>
      <c r="H421" s="13">
        <v>547</v>
      </c>
      <c r="I421" s="7" t="s">
        <v>19</v>
      </c>
      <c r="J421" s="7" t="s">
        <v>20</v>
      </c>
    </row>
    <row r="422" spans="1:10" ht="15" customHeight="1" x14ac:dyDescent="0.2">
      <c r="A422" s="8" t="s">
        <v>657</v>
      </c>
      <c r="B422" s="3">
        <f t="shared" si="56"/>
        <v>12</v>
      </c>
      <c r="C422" s="3" t="s">
        <v>17</v>
      </c>
      <c r="D422" s="3">
        <v>12</v>
      </c>
      <c r="E422" s="3">
        <v>123.99999999999999</v>
      </c>
      <c r="F422" s="3">
        <v>99</v>
      </c>
      <c r="G422" s="17">
        <v>0.16910053</v>
      </c>
      <c r="H422" s="13">
        <v>278.2</v>
      </c>
      <c r="I422" s="7" t="s">
        <v>19</v>
      </c>
      <c r="J422" s="7" t="s">
        <v>20</v>
      </c>
    </row>
    <row r="423" spans="1:10" ht="15" customHeight="1" x14ac:dyDescent="0.2">
      <c r="A423" s="8" t="s">
        <v>369</v>
      </c>
      <c r="B423" s="3">
        <f t="shared" si="56"/>
        <v>372</v>
      </c>
      <c r="C423" s="3">
        <v>10</v>
      </c>
      <c r="D423" s="3">
        <v>362</v>
      </c>
      <c r="E423" s="3">
        <v>6003.9999999999991</v>
      </c>
      <c r="F423" s="3">
        <v>2893.0000000000009</v>
      </c>
      <c r="G423" s="17">
        <v>8.1522227199999922</v>
      </c>
      <c r="H423" s="13">
        <v>9817.0600000000013</v>
      </c>
      <c r="I423" s="7" t="s">
        <v>19</v>
      </c>
      <c r="J423" s="7" t="s">
        <v>20</v>
      </c>
    </row>
    <row r="424" spans="1:10" ht="21" customHeight="1" x14ac:dyDescent="0.2">
      <c r="A424" s="8" t="s">
        <v>370</v>
      </c>
      <c r="B424" s="4">
        <f t="shared" si="56"/>
        <v>33</v>
      </c>
      <c r="C424" s="4">
        <f>SUM(C425:C427)</f>
        <v>13</v>
      </c>
      <c r="D424" s="4">
        <f t="shared" ref="D424:H424" si="61">SUM(D425:D427)</f>
        <v>20</v>
      </c>
      <c r="E424" s="4">
        <f t="shared" si="61"/>
        <v>392</v>
      </c>
      <c r="F424" s="4">
        <f t="shared" si="61"/>
        <v>326</v>
      </c>
      <c r="G424" s="16">
        <f t="shared" si="61"/>
        <v>0.41475159100000003</v>
      </c>
      <c r="H424" s="12">
        <f t="shared" si="61"/>
        <v>684.35</v>
      </c>
      <c r="I424" s="7" t="s">
        <v>19</v>
      </c>
      <c r="J424" s="7" t="s">
        <v>20</v>
      </c>
    </row>
    <row r="425" spans="1:10" ht="15" customHeight="1" x14ac:dyDescent="0.2">
      <c r="A425" s="8" t="s">
        <v>623</v>
      </c>
      <c r="B425" s="3">
        <f t="shared" si="56"/>
        <v>4</v>
      </c>
      <c r="C425" s="3" t="s">
        <v>17</v>
      </c>
      <c r="D425" s="3">
        <v>4</v>
      </c>
      <c r="E425" s="3">
        <v>17</v>
      </c>
      <c r="F425" s="3">
        <v>17</v>
      </c>
      <c r="G425" s="17">
        <v>2.2486771999999999E-2</v>
      </c>
      <c r="H425" s="13">
        <v>77.41</v>
      </c>
      <c r="I425" s="7" t="s">
        <v>19</v>
      </c>
      <c r="J425" s="7" t="s">
        <v>20</v>
      </c>
    </row>
    <row r="426" spans="1:10" ht="15" customHeight="1" x14ac:dyDescent="0.2">
      <c r="A426" s="8" t="s">
        <v>371</v>
      </c>
      <c r="B426" s="3">
        <f t="shared" si="56"/>
        <v>11</v>
      </c>
      <c r="C426" s="3">
        <v>4</v>
      </c>
      <c r="D426" s="3">
        <v>7</v>
      </c>
      <c r="E426" s="3">
        <v>296</v>
      </c>
      <c r="F426" s="3">
        <v>233.99999999999997</v>
      </c>
      <c r="G426" s="17">
        <v>0.24984126900000003</v>
      </c>
      <c r="H426" s="13">
        <v>275.57</v>
      </c>
      <c r="I426" s="7" t="s">
        <v>19</v>
      </c>
      <c r="J426" s="7" t="s">
        <v>20</v>
      </c>
    </row>
    <row r="427" spans="1:10" ht="15" customHeight="1" x14ac:dyDescent="0.2">
      <c r="A427" s="8" t="s">
        <v>372</v>
      </c>
      <c r="B427" s="3">
        <f t="shared" si="56"/>
        <v>18</v>
      </c>
      <c r="C427" s="3">
        <v>9</v>
      </c>
      <c r="D427" s="3">
        <v>9</v>
      </c>
      <c r="E427" s="3">
        <v>78.999999999999986</v>
      </c>
      <c r="F427" s="3">
        <v>75</v>
      </c>
      <c r="G427" s="17">
        <v>0.14242354999999998</v>
      </c>
      <c r="H427" s="13">
        <v>331.37</v>
      </c>
      <c r="I427" s="7" t="s">
        <v>19</v>
      </c>
      <c r="J427" s="7" t="s">
        <v>20</v>
      </c>
    </row>
    <row r="428" spans="1:10" ht="21" customHeight="1" x14ac:dyDescent="0.2">
      <c r="A428" s="8" t="s">
        <v>373</v>
      </c>
      <c r="B428" s="4">
        <f t="shared" si="56"/>
        <v>1384</v>
      </c>
      <c r="C428" s="4">
        <f>SUM(C429:C447)</f>
        <v>94</v>
      </c>
      <c r="D428" s="4">
        <f t="shared" ref="D428:H428" si="62">SUM(D429:D447)</f>
        <v>1290</v>
      </c>
      <c r="E428" s="4">
        <f t="shared" si="62"/>
        <v>8610</v>
      </c>
      <c r="F428" s="4">
        <f t="shared" si="62"/>
        <v>6521.0000000000009</v>
      </c>
      <c r="G428" s="16">
        <f t="shared" si="62"/>
        <v>10.215824193</v>
      </c>
      <c r="H428" s="12">
        <f t="shared" si="62"/>
        <v>18868.710000000003</v>
      </c>
      <c r="I428" s="7" t="s">
        <v>19</v>
      </c>
      <c r="J428" s="7" t="s">
        <v>20</v>
      </c>
    </row>
    <row r="429" spans="1:10" ht="15" customHeight="1" x14ac:dyDescent="0.2">
      <c r="A429" s="8" t="s">
        <v>374</v>
      </c>
      <c r="B429" s="3">
        <f t="shared" si="56"/>
        <v>1</v>
      </c>
      <c r="C429" s="3">
        <v>1</v>
      </c>
      <c r="D429" s="3" t="s">
        <v>17</v>
      </c>
      <c r="E429" s="3">
        <v>10</v>
      </c>
      <c r="F429" s="3">
        <v>10</v>
      </c>
      <c r="G429" s="17">
        <v>0.01</v>
      </c>
      <c r="H429" s="13">
        <v>10</v>
      </c>
      <c r="I429" s="7" t="s">
        <v>19</v>
      </c>
      <c r="J429" s="7" t="s">
        <v>20</v>
      </c>
    </row>
    <row r="430" spans="1:10" ht="15" customHeight="1" x14ac:dyDescent="0.2">
      <c r="A430" s="8" t="s">
        <v>375</v>
      </c>
      <c r="B430" s="3">
        <f t="shared" si="56"/>
        <v>1</v>
      </c>
      <c r="C430" s="3" t="s">
        <v>17</v>
      </c>
      <c r="D430" s="3">
        <v>1</v>
      </c>
      <c r="E430" s="3">
        <v>2</v>
      </c>
      <c r="F430" s="3" t="s">
        <v>17</v>
      </c>
      <c r="G430" s="17">
        <v>2.645503E-3</v>
      </c>
      <c r="H430" s="13" t="s">
        <v>17</v>
      </c>
      <c r="I430" s="7" t="s">
        <v>19</v>
      </c>
      <c r="J430" s="7" t="s">
        <v>20</v>
      </c>
    </row>
    <row r="431" spans="1:10" ht="15" customHeight="1" x14ac:dyDescent="0.2">
      <c r="A431" s="8" t="s">
        <v>376</v>
      </c>
      <c r="B431" s="3">
        <f t="shared" si="56"/>
        <v>1</v>
      </c>
      <c r="C431" s="3" t="s">
        <v>17</v>
      </c>
      <c r="D431" s="3">
        <v>1</v>
      </c>
      <c r="E431" s="3">
        <v>3</v>
      </c>
      <c r="F431" s="3">
        <v>1</v>
      </c>
      <c r="G431" s="17">
        <v>3.9682540000000001E-3</v>
      </c>
      <c r="H431" s="13">
        <v>3</v>
      </c>
      <c r="I431" s="7" t="s">
        <v>19</v>
      </c>
      <c r="J431" s="7" t="s">
        <v>20</v>
      </c>
    </row>
    <row r="432" spans="1:10" ht="15" customHeight="1" x14ac:dyDescent="0.2">
      <c r="A432" s="8" t="s">
        <v>377</v>
      </c>
      <c r="B432" s="3">
        <f t="shared" si="56"/>
        <v>2</v>
      </c>
      <c r="C432" s="3" t="s">
        <v>17</v>
      </c>
      <c r="D432" s="3">
        <v>2</v>
      </c>
      <c r="E432" s="3">
        <v>16</v>
      </c>
      <c r="F432" s="3">
        <v>15</v>
      </c>
      <c r="G432" s="17">
        <v>2.1322751000000001E-2</v>
      </c>
      <c r="H432" s="13">
        <v>25</v>
      </c>
      <c r="I432" s="7" t="s">
        <v>19</v>
      </c>
      <c r="J432" s="7" t="s">
        <v>20</v>
      </c>
    </row>
    <row r="433" spans="1:10" ht="15" customHeight="1" x14ac:dyDescent="0.2">
      <c r="A433" s="8" t="s">
        <v>62</v>
      </c>
      <c r="B433" s="3">
        <f t="shared" si="56"/>
        <v>5</v>
      </c>
      <c r="C433" s="3" t="s">
        <v>17</v>
      </c>
      <c r="D433" s="3">
        <v>5</v>
      </c>
      <c r="E433" s="3">
        <v>10</v>
      </c>
      <c r="F433" s="3">
        <v>6</v>
      </c>
      <c r="G433" s="17">
        <v>1.3227513E-2</v>
      </c>
      <c r="H433" s="13">
        <v>19.499999999999996</v>
      </c>
      <c r="I433" s="7" t="s">
        <v>19</v>
      </c>
      <c r="J433" s="7" t="s">
        <v>20</v>
      </c>
    </row>
    <row r="434" spans="1:10" ht="15" customHeight="1" x14ac:dyDescent="0.2">
      <c r="A434" s="8" t="s">
        <v>175</v>
      </c>
      <c r="B434" s="3">
        <f t="shared" si="56"/>
        <v>60</v>
      </c>
      <c r="C434" s="3" t="s">
        <v>17</v>
      </c>
      <c r="D434" s="3">
        <v>60</v>
      </c>
      <c r="E434" s="3">
        <v>198.00000000000006</v>
      </c>
      <c r="F434" s="3">
        <v>111.99999999999997</v>
      </c>
      <c r="G434" s="17">
        <v>0.26550264200000001</v>
      </c>
      <c r="H434" s="13">
        <v>350.42000000000013</v>
      </c>
      <c r="I434" s="7" t="s">
        <v>19</v>
      </c>
      <c r="J434" s="7" t="s">
        <v>20</v>
      </c>
    </row>
    <row r="435" spans="1:10" ht="15" customHeight="1" x14ac:dyDescent="0.2">
      <c r="A435" s="8" t="s">
        <v>378</v>
      </c>
      <c r="B435" s="3">
        <f t="shared" si="56"/>
        <v>17</v>
      </c>
      <c r="C435" s="3">
        <v>8</v>
      </c>
      <c r="D435" s="3">
        <v>9</v>
      </c>
      <c r="E435" s="3">
        <v>282.99999999999994</v>
      </c>
      <c r="F435" s="3">
        <v>50.999999999999993</v>
      </c>
      <c r="G435" s="17">
        <v>0.4736507929999999</v>
      </c>
      <c r="H435" s="13">
        <v>334.61</v>
      </c>
      <c r="I435" s="7" t="s">
        <v>19</v>
      </c>
      <c r="J435" s="7" t="s">
        <v>20</v>
      </c>
    </row>
    <row r="436" spans="1:10" ht="15" customHeight="1" x14ac:dyDescent="0.2">
      <c r="A436" s="8" t="s">
        <v>379</v>
      </c>
      <c r="B436" s="3">
        <f t="shared" si="56"/>
        <v>246</v>
      </c>
      <c r="C436" s="3">
        <v>16</v>
      </c>
      <c r="D436" s="3">
        <v>230</v>
      </c>
      <c r="E436" s="3">
        <v>1107.9999999999995</v>
      </c>
      <c r="F436" s="3">
        <v>663.99999999999989</v>
      </c>
      <c r="G436" s="17">
        <v>1.4916930990000001</v>
      </c>
      <c r="H436" s="13">
        <v>2327.150000000001</v>
      </c>
      <c r="I436" s="7" t="s">
        <v>19</v>
      </c>
      <c r="J436" s="7" t="s">
        <v>20</v>
      </c>
    </row>
    <row r="437" spans="1:10" ht="15" customHeight="1" x14ac:dyDescent="0.2">
      <c r="A437" s="8" t="s">
        <v>380</v>
      </c>
      <c r="B437" s="3">
        <f t="shared" si="56"/>
        <v>132</v>
      </c>
      <c r="C437" s="3">
        <v>6</v>
      </c>
      <c r="D437" s="3">
        <v>126</v>
      </c>
      <c r="E437" s="3">
        <v>449.99999999999977</v>
      </c>
      <c r="F437" s="3">
        <v>293</v>
      </c>
      <c r="G437" s="17">
        <v>0.59317460099999986</v>
      </c>
      <c r="H437" s="13">
        <v>984.71</v>
      </c>
      <c r="I437" s="7" t="s">
        <v>19</v>
      </c>
      <c r="J437" s="7" t="s">
        <v>20</v>
      </c>
    </row>
    <row r="438" spans="1:10" ht="15" customHeight="1" x14ac:dyDescent="0.2">
      <c r="A438" s="8" t="s">
        <v>381</v>
      </c>
      <c r="B438" s="3">
        <f t="shared" si="56"/>
        <v>29</v>
      </c>
      <c r="C438" s="3">
        <v>1</v>
      </c>
      <c r="D438" s="3">
        <v>28</v>
      </c>
      <c r="E438" s="3">
        <v>211</v>
      </c>
      <c r="F438" s="3">
        <v>176</v>
      </c>
      <c r="G438" s="17">
        <v>0.263333333</v>
      </c>
      <c r="H438" s="13">
        <v>336.21</v>
      </c>
      <c r="I438" s="7" t="s">
        <v>19</v>
      </c>
      <c r="J438" s="7" t="s">
        <v>20</v>
      </c>
    </row>
    <row r="439" spans="1:10" ht="15" customHeight="1" x14ac:dyDescent="0.2">
      <c r="A439" s="8" t="s">
        <v>382</v>
      </c>
      <c r="B439" s="3">
        <f t="shared" si="56"/>
        <v>168</v>
      </c>
      <c r="C439" s="3">
        <v>7</v>
      </c>
      <c r="D439" s="3">
        <v>161</v>
      </c>
      <c r="E439" s="3">
        <v>574.99999999999966</v>
      </c>
      <c r="F439" s="3">
        <v>455.00000000000034</v>
      </c>
      <c r="G439" s="17">
        <v>0.74296295199999984</v>
      </c>
      <c r="H439" s="13">
        <v>1691.5799999999997</v>
      </c>
      <c r="I439" s="7" t="s">
        <v>19</v>
      </c>
      <c r="J439" s="7" t="s">
        <v>20</v>
      </c>
    </row>
    <row r="440" spans="1:10" ht="15" customHeight="1" x14ac:dyDescent="0.2">
      <c r="A440" s="8" t="s">
        <v>383</v>
      </c>
      <c r="B440" s="3">
        <f t="shared" si="56"/>
        <v>35</v>
      </c>
      <c r="C440" s="3">
        <v>5</v>
      </c>
      <c r="D440" s="3">
        <v>30</v>
      </c>
      <c r="E440" s="3">
        <v>78.999999999999986</v>
      </c>
      <c r="F440" s="3">
        <v>53.999999999999993</v>
      </c>
      <c r="G440" s="17">
        <v>9.3169307000000007E-2</v>
      </c>
      <c r="H440" s="13">
        <v>159.87000000000003</v>
      </c>
      <c r="I440" s="7" t="s">
        <v>19</v>
      </c>
      <c r="J440" s="7" t="s">
        <v>20</v>
      </c>
    </row>
    <row r="441" spans="1:10" ht="15" customHeight="1" x14ac:dyDescent="0.2">
      <c r="A441" s="8" t="s">
        <v>384</v>
      </c>
      <c r="B441" s="3">
        <f t="shared" si="56"/>
        <v>25</v>
      </c>
      <c r="C441" s="3">
        <v>4</v>
      </c>
      <c r="D441" s="3">
        <v>21</v>
      </c>
      <c r="E441" s="3">
        <v>128.99999999999997</v>
      </c>
      <c r="F441" s="3">
        <v>121</v>
      </c>
      <c r="G441" s="17">
        <v>0.17894179699999999</v>
      </c>
      <c r="H441" s="13">
        <v>434.28</v>
      </c>
      <c r="I441" s="7" t="s">
        <v>19</v>
      </c>
      <c r="J441" s="7" t="s">
        <v>20</v>
      </c>
    </row>
    <row r="442" spans="1:10" ht="15" customHeight="1" x14ac:dyDescent="0.2">
      <c r="A442" s="8" t="s">
        <v>385</v>
      </c>
      <c r="B442" s="3">
        <f t="shared" si="56"/>
        <v>65</v>
      </c>
      <c r="C442" s="3">
        <v>5</v>
      </c>
      <c r="D442" s="3">
        <v>60</v>
      </c>
      <c r="E442" s="3">
        <v>171.00000000000003</v>
      </c>
      <c r="F442" s="3">
        <v>117.00000000000001</v>
      </c>
      <c r="G442" s="17">
        <v>0.23269841099999997</v>
      </c>
      <c r="H442" s="13">
        <v>447.76000000000005</v>
      </c>
      <c r="I442" s="7" t="s">
        <v>19</v>
      </c>
      <c r="J442" s="7" t="s">
        <v>20</v>
      </c>
    </row>
    <row r="443" spans="1:10" ht="15" customHeight="1" x14ac:dyDescent="0.2">
      <c r="A443" s="8" t="s">
        <v>386</v>
      </c>
      <c r="B443" s="3">
        <f t="shared" si="56"/>
        <v>92</v>
      </c>
      <c r="C443" s="3">
        <v>4</v>
      </c>
      <c r="D443" s="3">
        <v>88</v>
      </c>
      <c r="E443" s="3">
        <v>290.00000000000006</v>
      </c>
      <c r="F443" s="3">
        <v>222.99999999999994</v>
      </c>
      <c r="G443" s="17">
        <v>0.39867723299999991</v>
      </c>
      <c r="H443" s="13">
        <v>773.38000000000011</v>
      </c>
      <c r="I443" s="7" t="s">
        <v>19</v>
      </c>
      <c r="J443" s="7" t="s">
        <v>20</v>
      </c>
    </row>
    <row r="444" spans="1:10" ht="15" customHeight="1" x14ac:dyDescent="0.2">
      <c r="A444" s="8" t="s">
        <v>387</v>
      </c>
      <c r="B444" s="3">
        <f t="shared" si="56"/>
        <v>71</v>
      </c>
      <c r="C444" s="3">
        <v>11</v>
      </c>
      <c r="D444" s="3">
        <v>60</v>
      </c>
      <c r="E444" s="3">
        <v>199</v>
      </c>
      <c r="F444" s="3">
        <v>133</v>
      </c>
      <c r="G444" s="17">
        <v>0.26766665999999995</v>
      </c>
      <c r="H444" s="13">
        <v>318.93999999999994</v>
      </c>
      <c r="I444" s="7" t="s">
        <v>19</v>
      </c>
      <c r="J444" s="7" t="s">
        <v>20</v>
      </c>
    </row>
    <row r="445" spans="1:10" ht="15" customHeight="1" x14ac:dyDescent="0.2">
      <c r="A445" s="8" t="s">
        <v>388</v>
      </c>
      <c r="B445" s="3">
        <f t="shared" si="56"/>
        <v>215</v>
      </c>
      <c r="C445" s="3">
        <v>16</v>
      </c>
      <c r="D445" s="3">
        <v>199</v>
      </c>
      <c r="E445" s="3">
        <v>2758.0000000000005</v>
      </c>
      <c r="F445" s="3">
        <v>2406.9999999999991</v>
      </c>
      <c r="G445" s="17">
        <v>3.6648295719999995</v>
      </c>
      <c r="H445" s="13">
        <v>8648.0399999999991</v>
      </c>
      <c r="I445" s="7" t="s">
        <v>19</v>
      </c>
      <c r="J445" s="7" t="s">
        <v>20</v>
      </c>
    </row>
    <row r="446" spans="1:10" ht="15" customHeight="1" x14ac:dyDescent="0.2">
      <c r="A446" s="8" t="s">
        <v>389</v>
      </c>
      <c r="B446" s="3">
        <f t="shared" si="56"/>
        <v>217</v>
      </c>
      <c r="C446" s="3">
        <v>8</v>
      </c>
      <c r="D446" s="3">
        <v>209</v>
      </c>
      <c r="E446" s="3">
        <v>2113.0000000000009</v>
      </c>
      <c r="F446" s="3">
        <v>1681.0000000000007</v>
      </c>
      <c r="G446" s="17">
        <v>1.4917460160000005</v>
      </c>
      <c r="H446" s="13">
        <v>1996.2900000000016</v>
      </c>
      <c r="I446" s="7" t="s">
        <v>19</v>
      </c>
      <c r="J446" s="7" t="s">
        <v>20</v>
      </c>
    </row>
    <row r="447" spans="1:10" ht="15" customHeight="1" x14ac:dyDescent="0.2">
      <c r="A447" s="8" t="s">
        <v>390</v>
      </c>
      <c r="B447" s="3">
        <f t="shared" si="56"/>
        <v>2</v>
      </c>
      <c r="C447" s="3">
        <v>2</v>
      </c>
      <c r="D447" s="3" t="s">
        <v>17</v>
      </c>
      <c r="E447" s="3">
        <v>5</v>
      </c>
      <c r="F447" s="3">
        <v>2</v>
      </c>
      <c r="G447" s="17">
        <v>6.6137559999999993E-3</v>
      </c>
      <c r="H447" s="13">
        <v>7.97</v>
      </c>
      <c r="I447" s="7" t="s">
        <v>19</v>
      </c>
      <c r="J447" s="7" t="s">
        <v>20</v>
      </c>
    </row>
    <row r="448" spans="1:10" ht="21" customHeight="1" x14ac:dyDescent="0.2">
      <c r="A448" s="8" t="s">
        <v>391</v>
      </c>
      <c r="B448" s="4">
        <f t="shared" si="56"/>
        <v>32</v>
      </c>
      <c r="C448" s="4">
        <f>SUM(C449:C457)</f>
        <v>6</v>
      </c>
      <c r="D448" s="4">
        <f t="shared" ref="D448:G448" si="63">SUM(D449:D457)</f>
        <v>26</v>
      </c>
      <c r="E448" s="4">
        <f t="shared" si="63"/>
        <v>79</v>
      </c>
      <c r="F448" s="4">
        <f t="shared" si="63"/>
        <v>46</v>
      </c>
      <c r="G448" s="16">
        <f t="shared" si="63"/>
        <v>9.8460313999999993E-2</v>
      </c>
      <c r="H448" s="12">
        <f>SUM(H449:H457)</f>
        <v>166.2</v>
      </c>
      <c r="I448" s="7" t="s">
        <v>19</v>
      </c>
      <c r="J448" s="7" t="s">
        <v>20</v>
      </c>
    </row>
    <row r="449" spans="1:10" ht="15" customHeight="1" x14ac:dyDescent="0.2">
      <c r="A449" s="8" t="s">
        <v>392</v>
      </c>
      <c r="B449" s="3">
        <f t="shared" si="56"/>
        <v>1</v>
      </c>
      <c r="C449" s="3">
        <v>1</v>
      </c>
      <c r="D449" s="3" t="s">
        <v>17</v>
      </c>
      <c r="E449" s="3">
        <v>3</v>
      </c>
      <c r="F449" s="3">
        <v>2</v>
      </c>
      <c r="G449" s="17">
        <v>3.9682540000000001E-3</v>
      </c>
      <c r="H449" s="13">
        <v>5</v>
      </c>
      <c r="I449" s="7" t="s">
        <v>19</v>
      </c>
      <c r="J449" s="7" t="s">
        <v>20</v>
      </c>
    </row>
    <row r="450" spans="1:10" ht="15" customHeight="1" x14ac:dyDescent="0.2">
      <c r="A450" s="8" t="s">
        <v>393</v>
      </c>
      <c r="B450" s="3">
        <f t="shared" si="56"/>
        <v>2</v>
      </c>
      <c r="C450" s="3" t="s">
        <v>17</v>
      </c>
      <c r="D450" s="3">
        <v>2</v>
      </c>
      <c r="E450" s="3">
        <v>4</v>
      </c>
      <c r="F450" s="3">
        <v>3</v>
      </c>
      <c r="G450" s="17">
        <v>5.2910049999999997E-3</v>
      </c>
      <c r="H450" s="13">
        <v>11.91</v>
      </c>
      <c r="I450" s="7" t="s">
        <v>19</v>
      </c>
      <c r="J450" s="7" t="s">
        <v>20</v>
      </c>
    </row>
    <row r="451" spans="1:10" ht="15" customHeight="1" x14ac:dyDescent="0.2">
      <c r="A451" s="8" t="s">
        <v>394</v>
      </c>
      <c r="B451" s="3">
        <f t="shared" si="56"/>
        <v>6</v>
      </c>
      <c r="C451" s="3" t="s">
        <v>17</v>
      </c>
      <c r="D451" s="3">
        <v>6</v>
      </c>
      <c r="E451" s="3">
        <v>21.999999999999996</v>
      </c>
      <c r="F451" s="3">
        <v>8</v>
      </c>
      <c r="G451" s="17">
        <v>3.1904760999999997E-2</v>
      </c>
      <c r="H451" s="13">
        <v>21.369999999999997</v>
      </c>
      <c r="I451" s="7" t="s">
        <v>19</v>
      </c>
      <c r="J451" s="7" t="s">
        <v>20</v>
      </c>
    </row>
    <row r="452" spans="1:10" ht="15" customHeight="1" x14ac:dyDescent="0.2">
      <c r="A452" s="8" t="s">
        <v>395</v>
      </c>
      <c r="B452" s="3">
        <f t="shared" si="56"/>
        <v>1</v>
      </c>
      <c r="C452" s="3" t="s">
        <v>17</v>
      </c>
      <c r="D452" s="3">
        <v>1</v>
      </c>
      <c r="E452" s="3">
        <v>1</v>
      </c>
      <c r="F452" s="3" t="s">
        <v>17</v>
      </c>
      <c r="G452" s="17">
        <v>1.322751E-3</v>
      </c>
      <c r="H452" s="13" t="s">
        <v>17</v>
      </c>
      <c r="I452" s="7" t="s">
        <v>19</v>
      </c>
      <c r="J452" s="7" t="s">
        <v>20</v>
      </c>
    </row>
    <row r="453" spans="1:10" ht="15" customHeight="1" x14ac:dyDescent="0.2">
      <c r="A453" s="8" t="s">
        <v>396</v>
      </c>
      <c r="B453" s="3">
        <f t="shared" si="56"/>
        <v>1</v>
      </c>
      <c r="C453" s="3" t="s">
        <v>17</v>
      </c>
      <c r="D453" s="3">
        <v>1</v>
      </c>
      <c r="E453" s="3">
        <v>1</v>
      </c>
      <c r="F453" s="3">
        <v>1</v>
      </c>
      <c r="G453" s="17">
        <v>1.322751E-3</v>
      </c>
      <c r="H453" s="13">
        <v>5</v>
      </c>
      <c r="I453" s="7" t="s">
        <v>19</v>
      </c>
      <c r="J453" s="7" t="s">
        <v>20</v>
      </c>
    </row>
    <row r="454" spans="1:10" ht="15" customHeight="1" x14ac:dyDescent="0.2">
      <c r="A454" s="8" t="s">
        <v>397</v>
      </c>
      <c r="B454" s="3">
        <f t="shared" ref="B454:B517" si="64">SUM(C454:D454)</f>
        <v>4</v>
      </c>
      <c r="C454" s="3" t="s">
        <v>17</v>
      </c>
      <c r="D454" s="3">
        <v>4</v>
      </c>
      <c r="E454" s="3">
        <v>6</v>
      </c>
      <c r="F454" s="3">
        <v>3</v>
      </c>
      <c r="G454" s="17">
        <v>7.9365070000000006E-3</v>
      </c>
      <c r="H454" s="13">
        <v>11.969999999999999</v>
      </c>
      <c r="I454" s="7" t="s">
        <v>19</v>
      </c>
      <c r="J454" s="7" t="s">
        <v>20</v>
      </c>
    </row>
    <row r="455" spans="1:10" ht="15" customHeight="1" x14ac:dyDescent="0.2">
      <c r="A455" s="8" t="s">
        <v>398</v>
      </c>
      <c r="B455" s="3">
        <f t="shared" si="64"/>
        <v>7</v>
      </c>
      <c r="C455" s="3">
        <v>1</v>
      </c>
      <c r="D455" s="3">
        <v>6</v>
      </c>
      <c r="E455" s="3">
        <v>28.999999999999996</v>
      </c>
      <c r="F455" s="3">
        <v>16</v>
      </c>
      <c r="G455" s="17">
        <v>2.9518519E-2</v>
      </c>
      <c r="H455" s="13">
        <v>63.04</v>
      </c>
      <c r="I455" s="7" t="s">
        <v>19</v>
      </c>
      <c r="J455" s="7" t="s">
        <v>20</v>
      </c>
    </row>
    <row r="456" spans="1:10" ht="15" customHeight="1" x14ac:dyDescent="0.2">
      <c r="A456" s="8" t="s">
        <v>399</v>
      </c>
      <c r="B456" s="3">
        <f t="shared" si="64"/>
        <v>7</v>
      </c>
      <c r="C456" s="3">
        <v>3</v>
      </c>
      <c r="D456" s="3">
        <v>4</v>
      </c>
      <c r="E456" s="3">
        <v>10</v>
      </c>
      <c r="F456" s="3">
        <v>10</v>
      </c>
      <c r="G456" s="17">
        <v>1.3227513E-2</v>
      </c>
      <c r="H456" s="13">
        <v>39.94</v>
      </c>
      <c r="I456" s="7" t="s">
        <v>19</v>
      </c>
      <c r="J456" s="7" t="s">
        <v>20</v>
      </c>
    </row>
    <row r="457" spans="1:10" ht="15" customHeight="1" x14ac:dyDescent="0.2">
      <c r="A457" s="8" t="s">
        <v>400</v>
      </c>
      <c r="B457" s="3">
        <f t="shared" si="64"/>
        <v>3</v>
      </c>
      <c r="C457" s="3">
        <v>1</v>
      </c>
      <c r="D457" s="3">
        <v>2</v>
      </c>
      <c r="E457" s="3">
        <v>3</v>
      </c>
      <c r="F457" s="3">
        <v>3</v>
      </c>
      <c r="G457" s="17">
        <v>3.9682529999999997E-3</v>
      </c>
      <c r="H457" s="13">
        <v>7.9699999999999989</v>
      </c>
      <c r="I457" s="7" t="s">
        <v>19</v>
      </c>
      <c r="J457" s="7" t="s">
        <v>20</v>
      </c>
    </row>
    <row r="458" spans="1:10" ht="15" customHeight="1" x14ac:dyDescent="0.2">
      <c r="A458" s="8" t="s">
        <v>401</v>
      </c>
      <c r="B458" s="4">
        <f t="shared" si="64"/>
        <v>1</v>
      </c>
      <c r="C458" s="4">
        <f>SUM(C459)</f>
        <v>1</v>
      </c>
      <c r="D458" s="4">
        <f t="shared" ref="D458:H458" si="65">SUM(D459)</f>
        <v>0</v>
      </c>
      <c r="E458" s="4">
        <f t="shared" si="65"/>
        <v>15</v>
      </c>
      <c r="F458" s="4">
        <f t="shared" si="65"/>
        <v>15</v>
      </c>
      <c r="G458" s="16">
        <f t="shared" si="65"/>
        <v>0.02</v>
      </c>
      <c r="H458" s="12">
        <f t="shared" si="65"/>
        <v>36</v>
      </c>
      <c r="I458" s="7" t="s">
        <v>19</v>
      </c>
      <c r="J458" s="7" t="s">
        <v>20</v>
      </c>
    </row>
    <row r="459" spans="1:10" ht="15" customHeight="1" x14ac:dyDescent="0.2">
      <c r="A459" s="8" t="s">
        <v>402</v>
      </c>
      <c r="B459" s="3">
        <f t="shared" si="64"/>
        <v>1</v>
      </c>
      <c r="C459" s="3">
        <v>1</v>
      </c>
      <c r="D459" s="3" t="s">
        <v>17</v>
      </c>
      <c r="E459" s="3">
        <v>15</v>
      </c>
      <c r="F459" s="3">
        <v>15</v>
      </c>
      <c r="G459" s="17">
        <v>0.02</v>
      </c>
      <c r="H459" s="13">
        <v>36</v>
      </c>
      <c r="I459" s="7" t="s">
        <v>19</v>
      </c>
      <c r="J459" s="7" t="s">
        <v>20</v>
      </c>
    </row>
    <row r="460" spans="1:10" ht="21" customHeight="1" x14ac:dyDescent="0.2">
      <c r="A460" s="8" t="s">
        <v>581</v>
      </c>
      <c r="B460" s="4">
        <f>SUM(C460:D460)</f>
        <v>3054</v>
      </c>
      <c r="C460" s="4">
        <f t="shared" ref="C460:G460" si="66">C461+C471+C485+C495+C514</f>
        <v>191</v>
      </c>
      <c r="D460" s="4">
        <f t="shared" si="66"/>
        <v>2863</v>
      </c>
      <c r="E460" s="4">
        <f t="shared" si="66"/>
        <v>26282</v>
      </c>
      <c r="F460" s="4">
        <f t="shared" si="66"/>
        <v>19664.000000000004</v>
      </c>
      <c r="G460" s="16">
        <f t="shared" si="66"/>
        <v>40.119531615999996</v>
      </c>
      <c r="H460" s="12">
        <f>H461+H471+H485+H495+H514</f>
        <v>66894.540000000008</v>
      </c>
      <c r="I460" s="7" t="s">
        <v>19</v>
      </c>
      <c r="J460" s="7" t="s">
        <v>20</v>
      </c>
    </row>
    <row r="461" spans="1:10" ht="21" customHeight="1" x14ac:dyDescent="0.2">
      <c r="A461" s="8" t="s">
        <v>403</v>
      </c>
      <c r="B461" s="4">
        <f t="shared" si="64"/>
        <v>518</v>
      </c>
      <c r="C461" s="4">
        <f>SUM(C462:C470)</f>
        <v>53</v>
      </c>
      <c r="D461" s="4">
        <f t="shared" ref="D461:H461" si="67">SUM(D462:D470)</f>
        <v>465</v>
      </c>
      <c r="E461" s="4">
        <f t="shared" si="67"/>
        <v>4088</v>
      </c>
      <c r="F461" s="4">
        <f t="shared" si="67"/>
        <v>2319.0000000000005</v>
      </c>
      <c r="G461" s="16">
        <f t="shared" si="67"/>
        <v>11.764171959000004</v>
      </c>
      <c r="H461" s="12">
        <f t="shared" si="67"/>
        <v>12541.5</v>
      </c>
      <c r="I461" s="7" t="s">
        <v>19</v>
      </c>
      <c r="J461" s="7" t="s">
        <v>20</v>
      </c>
    </row>
    <row r="462" spans="1:10" ht="15" customHeight="1" x14ac:dyDescent="0.2">
      <c r="A462" s="8" t="s">
        <v>624</v>
      </c>
      <c r="B462" s="3">
        <f t="shared" si="64"/>
        <v>102</v>
      </c>
      <c r="C462" s="3">
        <v>11</v>
      </c>
      <c r="D462" s="3">
        <v>91</v>
      </c>
      <c r="E462" s="3">
        <v>564.99999999999977</v>
      </c>
      <c r="F462" s="3">
        <v>220.00000000000003</v>
      </c>
      <c r="G462" s="17">
        <v>1.7967724820000006</v>
      </c>
      <c r="H462" s="13">
        <v>3887.99</v>
      </c>
      <c r="I462" s="7" t="s">
        <v>19</v>
      </c>
      <c r="J462" s="7" t="s">
        <v>20</v>
      </c>
    </row>
    <row r="463" spans="1:10" ht="15" customHeight="1" x14ac:dyDescent="0.2">
      <c r="A463" s="8" t="s">
        <v>404</v>
      </c>
      <c r="B463" s="3">
        <f t="shared" si="64"/>
        <v>114</v>
      </c>
      <c r="C463" s="3">
        <v>7</v>
      </c>
      <c r="D463" s="3">
        <v>107</v>
      </c>
      <c r="E463" s="3">
        <v>391</v>
      </c>
      <c r="F463" s="3">
        <v>241.00000000000006</v>
      </c>
      <c r="G463" s="17">
        <v>0.51581477600000025</v>
      </c>
      <c r="H463" s="13">
        <v>890.42000000000007</v>
      </c>
      <c r="I463" s="7" t="s">
        <v>19</v>
      </c>
      <c r="J463" s="7" t="s">
        <v>20</v>
      </c>
    </row>
    <row r="464" spans="1:10" ht="15" customHeight="1" x14ac:dyDescent="0.2">
      <c r="A464" s="8" t="s">
        <v>405</v>
      </c>
      <c r="B464" s="3">
        <f t="shared" si="64"/>
        <v>52</v>
      </c>
      <c r="C464" s="3">
        <v>8</v>
      </c>
      <c r="D464" s="3">
        <v>44</v>
      </c>
      <c r="E464" s="3">
        <v>731</v>
      </c>
      <c r="F464" s="3">
        <v>363.00000000000006</v>
      </c>
      <c r="G464" s="17">
        <v>1.4358201069999998</v>
      </c>
      <c r="H464" s="13">
        <v>2801.4700000000007</v>
      </c>
      <c r="I464" s="7" t="s">
        <v>19</v>
      </c>
      <c r="J464" s="7" t="s">
        <v>20</v>
      </c>
    </row>
    <row r="465" spans="1:10" ht="15" customHeight="1" x14ac:dyDescent="0.2">
      <c r="A465" s="8" t="s">
        <v>200</v>
      </c>
      <c r="B465" s="3">
        <f t="shared" si="64"/>
        <v>46</v>
      </c>
      <c r="C465" s="3">
        <v>7</v>
      </c>
      <c r="D465" s="3">
        <v>39</v>
      </c>
      <c r="E465" s="3">
        <v>703</v>
      </c>
      <c r="F465" s="3">
        <v>562.00000000000011</v>
      </c>
      <c r="G465" s="17">
        <v>0.92708735600000003</v>
      </c>
      <c r="H465" s="13">
        <v>1887.6399999999996</v>
      </c>
      <c r="I465" s="7" t="s">
        <v>19</v>
      </c>
      <c r="J465" s="7" t="s">
        <v>20</v>
      </c>
    </row>
    <row r="466" spans="1:10" ht="15" customHeight="1" x14ac:dyDescent="0.2">
      <c r="A466" s="8" t="s">
        <v>406</v>
      </c>
      <c r="B466" s="3">
        <f t="shared" si="64"/>
        <v>41</v>
      </c>
      <c r="C466" s="3" t="s">
        <v>17</v>
      </c>
      <c r="D466" s="3">
        <v>41</v>
      </c>
      <c r="E466" s="3">
        <v>249.99999999999997</v>
      </c>
      <c r="F466" s="3">
        <v>74</v>
      </c>
      <c r="G466" s="17">
        <v>0.33317460300000001</v>
      </c>
      <c r="H466" s="13">
        <v>286.15999999999997</v>
      </c>
      <c r="I466" s="7" t="s">
        <v>19</v>
      </c>
      <c r="J466" s="7" t="s">
        <v>20</v>
      </c>
    </row>
    <row r="467" spans="1:10" ht="15" customHeight="1" x14ac:dyDescent="0.2">
      <c r="A467" s="8" t="s">
        <v>407</v>
      </c>
      <c r="B467" s="3">
        <f t="shared" si="64"/>
        <v>15</v>
      </c>
      <c r="C467" s="3">
        <v>3</v>
      </c>
      <c r="D467" s="3">
        <v>12</v>
      </c>
      <c r="E467" s="3">
        <v>44</v>
      </c>
      <c r="F467" s="3">
        <v>22</v>
      </c>
      <c r="G467" s="17">
        <v>6.6296297000000004E-2</v>
      </c>
      <c r="H467" s="13">
        <v>86.339999999999989</v>
      </c>
      <c r="I467" s="7" t="s">
        <v>19</v>
      </c>
      <c r="J467" s="7" t="s">
        <v>20</v>
      </c>
    </row>
    <row r="468" spans="1:10" ht="15" customHeight="1" x14ac:dyDescent="0.2">
      <c r="A468" s="8" t="s">
        <v>408</v>
      </c>
      <c r="B468" s="3">
        <f t="shared" si="64"/>
        <v>97</v>
      </c>
      <c r="C468" s="3">
        <v>6</v>
      </c>
      <c r="D468" s="3">
        <v>91</v>
      </c>
      <c r="E468" s="3">
        <v>1033</v>
      </c>
      <c r="F468" s="3">
        <v>642.00000000000011</v>
      </c>
      <c r="G468" s="17">
        <v>1.352222214</v>
      </c>
      <c r="H468" s="13">
        <v>2077.39</v>
      </c>
      <c r="I468" s="7" t="s">
        <v>19</v>
      </c>
      <c r="J468" s="7" t="s">
        <v>20</v>
      </c>
    </row>
    <row r="469" spans="1:10" ht="15" customHeight="1" x14ac:dyDescent="0.2">
      <c r="A469" s="8" t="s">
        <v>409</v>
      </c>
      <c r="B469" s="3">
        <f t="shared" si="64"/>
        <v>37</v>
      </c>
      <c r="C469" s="3">
        <v>7</v>
      </c>
      <c r="D469" s="3">
        <v>30</v>
      </c>
      <c r="E469" s="3">
        <v>343.99999999999989</v>
      </c>
      <c r="F469" s="3">
        <v>176.99999999999997</v>
      </c>
      <c r="G469" s="17">
        <v>5.3012698400000025</v>
      </c>
      <c r="H469" s="13">
        <v>556.35</v>
      </c>
      <c r="I469" s="7" t="s">
        <v>19</v>
      </c>
      <c r="J469" s="7" t="s">
        <v>20</v>
      </c>
    </row>
    <row r="470" spans="1:10" ht="15" customHeight="1" x14ac:dyDescent="0.2">
      <c r="A470" s="8" t="s">
        <v>410</v>
      </c>
      <c r="B470" s="3">
        <f t="shared" si="64"/>
        <v>14</v>
      </c>
      <c r="C470" s="3">
        <v>4</v>
      </c>
      <c r="D470" s="3">
        <v>10</v>
      </c>
      <c r="E470" s="3">
        <v>26.999999999999996</v>
      </c>
      <c r="F470" s="3">
        <v>18</v>
      </c>
      <c r="G470" s="17">
        <v>3.5714283999999999E-2</v>
      </c>
      <c r="H470" s="13">
        <v>67.739999999999995</v>
      </c>
      <c r="I470" s="7" t="s">
        <v>19</v>
      </c>
      <c r="J470" s="7" t="s">
        <v>20</v>
      </c>
    </row>
    <row r="471" spans="1:10" ht="21" customHeight="1" x14ac:dyDescent="0.2">
      <c r="A471" s="8" t="s">
        <v>411</v>
      </c>
      <c r="B471" s="4">
        <f t="shared" si="64"/>
        <v>1306</v>
      </c>
      <c r="C471" s="4">
        <f>SUM(C472:C484)</f>
        <v>39</v>
      </c>
      <c r="D471" s="4">
        <f t="shared" ref="D471:H471" si="68">SUM(D472:D484)</f>
        <v>1267</v>
      </c>
      <c r="E471" s="4">
        <f t="shared" si="68"/>
        <v>16584</v>
      </c>
      <c r="F471" s="4">
        <f t="shared" si="68"/>
        <v>13386.000000000004</v>
      </c>
      <c r="G471" s="16">
        <f t="shared" si="68"/>
        <v>20.46999598699999</v>
      </c>
      <c r="H471" s="12">
        <f t="shared" si="68"/>
        <v>40596.850000000006</v>
      </c>
      <c r="I471" s="7" t="s">
        <v>19</v>
      </c>
      <c r="J471" s="7" t="s">
        <v>20</v>
      </c>
    </row>
    <row r="472" spans="1:10" ht="15" customHeight="1" x14ac:dyDescent="0.2">
      <c r="A472" s="8" t="s">
        <v>625</v>
      </c>
      <c r="B472" s="3">
        <f t="shared" si="64"/>
        <v>36</v>
      </c>
      <c r="C472" s="3">
        <v>1</v>
      </c>
      <c r="D472" s="3">
        <v>35</v>
      </c>
      <c r="E472" s="3">
        <v>185</v>
      </c>
      <c r="F472" s="3">
        <v>142.99999999999994</v>
      </c>
      <c r="G472" s="17">
        <v>0.25656084399999995</v>
      </c>
      <c r="H472" s="13">
        <v>622.34</v>
      </c>
      <c r="I472" s="7" t="s">
        <v>19</v>
      </c>
      <c r="J472" s="7" t="s">
        <v>20</v>
      </c>
    </row>
    <row r="473" spans="1:10" ht="15" customHeight="1" x14ac:dyDescent="0.2">
      <c r="A473" s="8" t="s">
        <v>412</v>
      </c>
      <c r="B473" s="3">
        <f t="shared" si="64"/>
        <v>95</v>
      </c>
      <c r="C473" s="3">
        <v>2</v>
      </c>
      <c r="D473" s="3">
        <v>93</v>
      </c>
      <c r="E473" s="3">
        <v>639</v>
      </c>
      <c r="F473" s="3">
        <v>458.00000000000017</v>
      </c>
      <c r="G473" s="17">
        <v>0.77396825100000033</v>
      </c>
      <c r="H473" s="13">
        <v>1523.120000000001</v>
      </c>
      <c r="I473" s="7" t="s">
        <v>19</v>
      </c>
      <c r="J473" s="7" t="s">
        <v>20</v>
      </c>
    </row>
    <row r="474" spans="1:10" ht="15" customHeight="1" x14ac:dyDescent="0.2">
      <c r="A474" s="8" t="s">
        <v>413</v>
      </c>
      <c r="B474" s="3">
        <f t="shared" si="64"/>
        <v>14</v>
      </c>
      <c r="C474" s="3" t="s">
        <v>17</v>
      </c>
      <c r="D474" s="3">
        <v>14</v>
      </c>
      <c r="E474" s="3">
        <v>37.999999999999993</v>
      </c>
      <c r="F474" s="3">
        <v>32</v>
      </c>
      <c r="G474" s="17">
        <v>4.8359788999999993E-2</v>
      </c>
      <c r="H474" s="13">
        <v>95.769999999999982</v>
      </c>
      <c r="I474" s="7" t="s">
        <v>19</v>
      </c>
      <c r="J474" s="7" t="s">
        <v>20</v>
      </c>
    </row>
    <row r="475" spans="1:10" ht="15" customHeight="1" x14ac:dyDescent="0.2">
      <c r="A475" s="8" t="s">
        <v>414</v>
      </c>
      <c r="B475" s="3">
        <f t="shared" si="64"/>
        <v>46</v>
      </c>
      <c r="C475" s="3" t="s">
        <v>17</v>
      </c>
      <c r="D475" s="3">
        <v>46</v>
      </c>
      <c r="E475" s="3">
        <v>300.99999999999994</v>
      </c>
      <c r="F475" s="3">
        <v>277.00000000000006</v>
      </c>
      <c r="G475" s="17">
        <v>0.40037036500000001</v>
      </c>
      <c r="H475" s="13">
        <v>1153.0899999999999</v>
      </c>
      <c r="I475" s="7" t="s">
        <v>19</v>
      </c>
      <c r="J475" s="7" t="s">
        <v>20</v>
      </c>
    </row>
    <row r="476" spans="1:10" ht="15" customHeight="1" x14ac:dyDescent="0.2">
      <c r="A476" s="8" t="s">
        <v>415</v>
      </c>
      <c r="B476" s="3">
        <f t="shared" si="64"/>
        <v>142</v>
      </c>
      <c r="C476" s="3">
        <v>2</v>
      </c>
      <c r="D476" s="3">
        <v>140</v>
      </c>
      <c r="E476" s="3">
        <v>1402.9999999999998</v>
      </c>
      <c r="F476" s="3">
        <v>1163</v>
      </c>
      <c r="G476" s="17">
        <v>1.8316402229999997</v>
      </c>
      <c r="H476" s="13">
        <v>3294.4100000000012</v>
      </c>
      <c r="I476" s="7" t="s">
        <v>19</v>
      </c>
      <c r="J476" s="7" t="s">
        <v>20</v>
      </c>
    </row>
    <row r="477" spans="1:10" ht="15" customHeight="1" x14ac:dyDescent="0.2">
      <c r="A477" s="8" t="s">
        <v>416</v>
      </c>
      <c r="B477" s="3">
        <f t="shared" si="64"/>
        <v>331</v>
      </c>
      <c r="C477" s="3">
        <v>10</v>
      </c>
      <c r="D477" s="3">
        <v>321</v>
      </c>
      <c r="E477" s="3">
        <v>6312.9999999999973</v>
      </c>
      <c r="F477" s="3">
        <v>5120.0000000000018</v>
      </c>
      <c r="G477" s="17">
        <v>7.5606880929999898</v>
      </c>
      <c r="H477" s="13">
        <v>16083.849999999999</v>
      </c>
      <c r="I477" s="7" t="s">
        <v>19</v>
      </c>
      <c r="J477" s="7" t="s">
        <v>20</v>
      </c>
    </row>
    <row r="478" spans="1:10" ht="15" customHeight="1" x14ac:dyDescent="0.2">
      <c r="A478" s="8" t="s">
        <v>353</v>
      </c>
      <c r="B478" s="3">
        <f t="shared" si="64"/>
        <v>246</v>
      </c>
      <c r="C478" s="3">
        <v>14</v>
      </c>
      <c r="D478" s="3">
        <v>232</v>
      </c>
      <c r="E478" s="3">
        <v>2786.9999999999995</v>
      </c>
      <c r="F478" s="3">
        <v>1963.0000000000009</v>
      </c>
      <c r="G478" s="17">
        <v>4.0986724620000023</v>
      </c>
      <c r="H478" s="13">
        <v>6838.1100000000006</v>
      </c>
      <c r="I478" s="7" t="s">
        <v>19</v>
      </c>
      <c r="J478" s="7" t="s">
        <v>20</v>
      </c>
    </row>
    <row r="479" spans="1:10" ht="15" customHeight="1" x14ac:dyDescent="0.2">
      <c r="A479" s="8" t="s">
        <v>417</v>
      </c>
      <c r="B479" s="3">
        <f t="shared" si="64"/>
        <v>87</v>
      </c>
      <c r="C479" s="3">
        <v>2</v>
      </c>
      <c r="D479" s="3">
        <v>85</v>
      </c>
      <c r="E479" s="3">
        <v>788.00000000000057</v>
      </c>
      <c r="F479" s="3">
        <v>627.00000000000011</v>
      </c>
      <c r="G479" s="17">
        <v>1.0317460379999999</v>
      </c>
      <c r="H479" s="13">
        <v>1828.8799999999997</v>
      </c>
      <c r="I479" s="7" t="s">
        <v>19</v>
      </c>
      <c r="J479" s="7" t="s">
        <v>20</v>
      </c>
    </row>
    <row r="480" spans="1:10" ht="15" customHeight="1" x14ac:dyDescent="0.2">
      <c r="A480" s="8" t="s">
        <v>418</v>
      </c>
      <c r="B480" s="3">
        <f t="shared" si="64"/>
        <v>42</v>
      </c>
      <c r="C480" s="3" t="s">
        <v>17</v>
      </c>
      <c r="D480" s="3">
        <v>42</v>
      </c>
      <c r="E480" s="3">
        <v>276.99999999999994</v>
      </c>
      <c r="F480" s="3">
        <v>240</v>
      </c>
      <c r="G480" s="17">
        <v>0.36962963000000004</v>
      </c>
      <c r="H480" s="13">
        <v>818.84999999999991</v>
      </c>
      <c r="I480" s="7" t="s">
        <v>19</v>
      </c>
      <c r="J480" s="7" t="s">
        <v>20</v>
      </c>
    </row>
    <row r="481" spans="1:10" ht="15" customHeight="1" x14ac:dyDescent="0.2">
      <c r="A481" s="8" t="s">
        <v>419</v>
      </c>
      <c r="B481" s="3">
        <f t="shared" si="64"/>
        <v>73</v>
      </c>
      <c r="C481" s="3">
        <v>5</v>
      </c>
      <c r="D481" s="3">
        <v>68</v>
      </c>
      <c r="E481" s="3">
        <v>494.00000000000006</v>
      </c>
      <c r="F481" s="3">
        <v>405.99999999999994</v>
      </c>
      <c r="G481" s="17">
        <v>0.65724917299999996</v>
      </c>
      <c r="H481" s="13">
        <v>1168.5200000000002</v>
      </c>
      <c r="I481" s="7" t="s">
        <v>19</v>
      </c>
      <c r="J481" s="7" t="s">
        <v>20</v>
      </c>
    </row>
    <row r="482" spans="1:10" ht="15" customHeight="1" x14ac:dyDescent="0.2">
      <c r="A482" s="8" t="s">
        <v>420</v>
      </c>
      <c r="B482" s="3">
        <f t="shared" si="64"/>
        <v>19</v>
      </c>
      <c r="C482" s="3" t="s">
        <v>17</v>
      </c>
      <c r="D482" s="3">
        <v>19</v>
      </c>
      <c r="E482" s="3">
        <v>131</v>
      </c>
      <c r="F482" s="3">
        <v>123.00000000000004</v>
      </c>
      <c r="G482" s="17">
        <v>0.17423280400000002</v>
      </c>
      <c r="H482" s="13">
        <v>454.59999999999997</v>
      </c>
      <c r="I482" s="7" t="s">
        <v>19</v>
      </c>
      <c r="J482" s="7" t="s">
        <v>20</v>
      </c>
    </row>
    <row r="483" spans="1:10" ht="15" customHeight="1" x14ac:dyDescent="0.2">
      <c r="A483" s="8" t="s">
        <v>421</v>
      </c>
      <c r="B483" s="3">
        <f t="shared" si="64"/>
        <v>35</v>
      </c>
      <c r="C483" s="3">
        <v>2</v>
      </c>
      <c r="D483" s="3">
        <v>33</v>
      </c>
      <c r="E483" s="3">
        <v>1724.0000000000014</v>
      </c>
      <c r="F483" s="3">
        <v>1697</v>
      </c>
      <c r="G483" s="17">
        <v>1.3186243370000001</v>
      </c>
      <c r="H483" s="13">
        <v>3467.3700000000008</v>
      </c>
      <c r="I483" s="7" t="s">
        <v>19</v>
      </c>
      <c r="J483" s="7" t="s">
        <v>20</v>
      </c>
    </row>
    <row r="484" spans="1:10" ht="15" customHeight="1" x14ac:dyDescent="0.2">
      <c r="A484" s="8" t="s">
        <v>114</v>
      </c>
      <c r="B484" s="3">
        <f t="shared" si="64"/>
        <v>140</v>
      </c>
      <c r="C484" s="3">
        <v>1</v>
      </c>
      <c r="D484" s="3">
        <v>139</v>
      </c>
      <c r="E484" s="3">
        <v>1504.0000000000005</v>
      </c>
      <c r="F484" s="3">
        <v>1137</v>
      </c>
      <c r="G484" s="17">
        <v>1.9482539779999994</v>
      </c>
      <c r="H484" s="13">
        <v>3247.940000000001</v>
      </c>
      <c r="I484" s="7" t="s">
        <v>19</v>
      </c>
      <c r="J484" s="7" t="s">
        <v>20</v>
      </c>
    </row>
    <row r="485" spans="1:10" ht="21" customHeight="1" x14ac:dyDescent="0.2">
      <c r="A485" s="8" t="s">
        <v>422</v>
      </c>
      <c r="B485" s="4">
        <f t="shared" si="64"/>
        <v>179</v>
      </c>
      <c r="C485" s="4">
        <f>SUM(C486:C494)</f>
        <v>13</v>
      </c>
      <c r="D485" s="4">
        <f t="shared" ref="D485:H485" si="69">SUM(D486:D494)</f>
        <v>166</v>
      </c>
      <c r="E485" s="4">
        <f t="shared" si="69"/>
        <v>494</v>
      </c>
      <c r="F485" s="4">
        <f t="shared" si="69"/>
        <v>349</v>
      </c>
      <c r="G485" s="16">
        <f t="shared" si="69"/>
        <v>0.64164019499999991</v>
      </c>
      <c r="H485" s="12">
        <f t="shared" si="69"/>
        <v>1321.45</v>
      </c>
      <c r="I485" s="7" t="s">
        <v>19</v>
      </c>
      <c r="J485" s="7" t="s">
        <v>20</v>
      </c>
    </row>
    <row r="486" spans="1:10" ht="15" customHeight="1" x14ac:dyDescent="0.2">
      <c r="A486" s="8" t="s">
        <v>626</v>
      </c>
      <c r="B486" s="3">
        <f t="shared" si="64"/>
        <v>13</v>
      </c>
      <c r="C486" s="3">
        <v>2</v>
      </c>
      <c r="D486" s="3">
        <v>11</v>
      </c>
      <c r="E486" s="3">
        <v>50</v>
      </c>
      <c r="F486" s="3">
        <v>21</v>
      </c>
      <c r="G486" s="17">
        <v>6.9841268999999997E-2</v>
      </c>
      <c r="H486" s="13">
        <v>104.74000000000001</v>
      </c>
      <c r="I486" s="7" t="s">
        <v>19</v>
      </c>
      <c r="J486" s="7" t="s">
        <v>20</v>
      </c>
    </row>
    <row r="487" spans="1:10" ht="15" customHeight="1" x14ac:dyDescent="0.2">
      <c r="A487" s="8" t="s">
        <v>423</v>
      </c>
      <c r="B487" s="3">
        <f t="shared" si="64"/>
        <v>16</v>
      </c>
      <c r="C487" s="3">
        <v>4</v>
      </c>
      <c r="D487" s="3">
        <v>12</v>
      </c>
      <c r="E487" s="3">
        <v>29.999999999999996</v>
      </c>
      <c r="F487" s="3">
        <v>19.000000000000004</v>
      </c>
      <c r="G487" s="17">
        <v>3.9682539000000003E-2</v>
      </c>
      <c r="H487" s="13">
        <v>82.309999999999988</v>
      </c>
      <c r="I487" s="7" t="s">
        <v>19</v>
      </c>
      <c r="J487" s="7" t="s">
        <v>20</v>
      </c>
    </row>
    <row r="488" spans="1:10" ht="15" customHeight="1" x14ac:dyDescent="0.2">
      <c r="A488" s="8" t="s">
        <v>424</v>
      </c>
      <c r="B488" s="3">
        <f t="shared" si="64"/>
        <v>34</v>
      </c>
      <c r="C488" s="3" t="s">
        <v>17</v>
      </c>
      <c r="D488" s="3">
        <v>34</v>
      </c>
      <c r="E488" s="3">
        <v>129.00000000000003</v>
      </c>
      <c r="F488" s="3">
        <v>79</v>
      </c>
      <c r="G488" s="17">
        <v>0.16714285700000003</v>
      </c>
      <c r="H488" s="13">
        <v>288.58</v>
      </c>
      <c r="I488" s="7" t="s">
        <v>19</v>
      </c>
      <c r="J488" s="7" t="s">
        <v>20</v>
      </c>
    </row>
    <row r="489" spans="1:10" ht="15" customHeight="1" x14ac:dyDescent="0.2">
      <c r="A489" s="8" t="s">
        <v>58</v>
      </c>
      <c r="B489" s="3">
        <f t="shared" si="64"/>
        <v>10</v>
      </c>
      <c r="C489" s="3" t="s">
        <v>17</v>
      </c>
      <c r="D489" s="3">
        <v>10</v>
      </c>
      <c r="E489" s="3">
        <v>36</v>
      </c>
      <c r="F489" s="3">
        <v>15.999999999999998</v>
      </c>
      <c r="G489" s="17">
        <v>4.4391534000000003E-2</v>
      </c>
      <c r="H489" s="13">
        <v>67.2</v>
      </c>
      <c r="I489" s="7" t="s">
        <v>19</v>
      </c>
      <c r="J489" s="7" t="s">
        <v>20</v>
      </c>
    </row>
    <row r="490" spans="1:10" ht="15" customHeight="1" x14ac:dyDescent="0.2">
      <c r="A490" s="8" t="s">
        <v>425</v>
      </c>
      <c r="B490" s="3">
        <f t="shared" si="64"/>
        <v>8</v>
      </c>
      <c r="C490" s="3" t="s">
        <v>17</v>
      </c>
      <c r="D490" s="3">
        <v>8</v>
      </c>
      <c r="E490" s="3">
        <v>19</v>
      </c>
      <c r="F490" s="3">
        <v>16.000000000000004</v>
      </c>
      <c r="G490" s="17">
        <v>2.4550264000000002E-2</v>
      </c>
      <c r="H490" s="13">
        <v>38.849999999999994</v>
      </c>
      <c r="I490" s="7" t="s">
        <v>19</v>
      </c>
      <c r="J490" s="7" t="s">
        <v>20</v>
      </c>
    </row>
    <row r="491" spans="1:10" ht="15" customHeight="1" x14ac:dyDescent="0.2">
      <c r="A491" s="8" t="s">
        <v>426</v>
      </c>
      <c r="B491" s="3">
        <f t="shared" si="64"/>
        <v>27</v>
      </c>
      <c r="C491" s="3" t="s">
        <v>17</v>
      </c>
      <c r="D491" s="3">
        <v>27</v>
      </c>
      <c r="E491" s="3">
        <v>65.000000000000014</v>
      </c>
      <c r="F491" s="3">
        <v>50.999999999999993</v>
      </c>
      <c r="G491" s="17">
        <v>8.2751319999999989E-2</v>
      </c>
      <c r="H491" s="13">
        <v>181.69999999999996</v>
      </c>
      <c r="I491" s="7" t="s">
        <v>19</v>
      </c>
      <c r="J491" s="7" t="s">
        <v>20</v>
      </c>
    </row>
    <row r="492" spans="1:10" ht="15" customHeight="1" x14ac:dyDescent="0.2">
      <c r="A492" s="8" t="s">
        <v>427</v>
      </c>
      <c r="B492" s="3">
        <f t="shared" si="64"/>
        <v>25</v>
      </c>
      <c r="C492" s="3" t="s">
        <v>17</v>
      </c>
      <c r="D492" s="3">
        <v>25</v>
      </c>
      <c r="E492" s="3">
        <v>49.999999999999993</v>
      </c>
      <c r="F492" s="3">
        <v>37.999999999999993</v>
      </c>
      <c r="G492" s="17">
        <v>6.5555551000000004E-2</v>
      </c>
      <c r="H492" s="13">
        <v>135.11000000000001</v>
      </c>
      <c r="I492" s="7" t="s">
        <v>19</v>
      </c>
      <c r="J492" s="7" t="s">
        <v>20</v>
      </c>
    </row>
    <row r="493" spans="1:10" ht="15" customHeight="1" x14ac:dyDescent="0.2">
      <c r="A493" s="8" t="s">
        <v>428</v>
      </c>
      <c r="B493" s="3">
        <f t="shared" si="64"/>
        <v>34</v>
      </c>
      <c r="C493" s="3">
        <v>7</v>
      </c>
      <c r="D493" s="3">
        <v>27</v>
      </c>
      <c r="E493" s="3">
        <v>69.999999999999972</v>
      </c>
      <c r="F493" s="3">
        <v>66</v>
      </c>
      <c r="G493" s="17">
        <v>9.2592586999999976E-2</v>
      </c>
      <c r="H493" s="13">
        <v>238.95000000000005</v>
      </c>
      <c r="I493" s="7" t="s">
        <v>19</v>
      </c>
      <c r="J493" s="7" t="s">
        <v>20</v>
      </c>
    </row>
    <row r="494" spans="1:10" ht="15" customHeight="1" x14ac:dyDescent="0.2">
      <c r="A494" s="8" t="s">
        <v>429</v>
      </c>
      <c r="B494" s="3">
        <f t="shared" si="64"/>
        <v>12</v>
      </c>
      <c r="C494" s="3" t="s">
        <v>17</v>
      </c>
      <c r="D494" s="3">
        <v>12</v>
      </c>
      <c r="E494" s="3">
        <v>45</v>
      </c>
      <c r="F494" s="3">
        <v>43</v>
      </c>
      <c r="G494" s="17">
        <v>5.5132273999999995E-2</v>
      </c>
      <c r="H494" s="13">
        <v>184.01000000000002</v>
      </c>
      <c r="I494" s="7" t="s">
        <v>19</v>
      </c>
      <c r="J494" s="7" t="s">
        <v>20</v>
      </c>
    </row>
    <row r="495" spans="1:10" ht="21" customHeight="1" x14ac:dyDescent="0.2">
      <c r="A495" s="8" t="s">
        <v>430</v>
      </c>
      <c r="B495" s="4">
        <f t="shared" si="64"/>
        <v>829</v>
      </c>
      <c r="C495" s="4">
        <f>SUM(C496:C513)</f>
        <v>73</v>
      </c>
      <c r="D495" s="4">
        <f t="shared" ref="D495:H495" si="70">SUM(D496:D513)</f>
        <v>756</v>
      </c>
      <c r="E495" s="4">
        <f t="shared" si="70"/>
        <v>4477</v>
      </c>
      <c r="F495" s="4">
        <f t="shared" si="70"/>
        <v>3119</v>
      </c>
      <c r="G495" s="16">
        <f t="shared" si="70"/>
        <v>6.3717124060000003</v>
      </c>
      <c r="H495" s="12">
        <f t="shared" si="70"/>
        <v>10783.600000000002</v>
      </c>
      <c r="I495" s="7" t="s">
        <v>19</v>
      </c>
      <c r="J495" s="7" t="s">
        <v>20</v>
      </c>
    </row>
    <row r="496" spans="1:10" ht="15" customHeight="1" x14ac:dyDescent="0.2">
      <c r="A496" s="8" t="s">
        <v>431</v>
      </c>
      <c r="B496" s="3">
        <f t="shared" si="64"/>
        <v>195</v>
      </c>
      <c r="C496" s="3" t="s">
        <v>17</v>
      </c>
      <c r="D496" s="3">
        <v>195</v>
      </c>
      <c r="E496" s="3">
        <v>442.00000000000006</v>
      </c>
      <c r="F496" s="3">
        <v>284.99999999999989</v>
      </c>
      <c r="G496" s="17">
        <v>0.5856084399999999</v>
      </c>
      <c r="H496" s="13">
        <v>1062.4899999999991</v>
      </c>
      <c r="I496" s="7" t="s">
        <v>19</v>
      </c>
      <c r="J496" s="7" t="s">
        <v>20</v>
      </c>
    </row>
    <row r="497" spans="1:10" ht="15" customHeight="1" x14ac:dyDescent="0.2">
      <c r="A497" s="8" t="s">
        <v>432</v>
      </c>
      <c r="B497" s="3">
        <f t="shared" si="64"/>
        <v>42</v>
      </c>
      <c r="C497" s="3" t="s">
        <v>17</v>
      </c>
      <c r="D497" s="3">
        <v>42</v>
      </c>
      <c r="E497" s="3">
        <v>84</v>
      </c>
      <c r="F497" s="3">
        <v>63</v>
      </c>
      <c r="G497" s="17">
        <v>0.11111110800000003</v>
      </c>
      <c r="H497" s="13">
        <v>191.66999999999993</v>
      </c>
      <c r="I497" s="7" t="s">
        <v>19</v>
      </c>
      <c r="J497" s="7" t="s">
        <v>20</v>
      </c>
    </row>
    <row r="498" spans="1:10" ht="15" customHeight="1" x14ac:dyDescent="0.2">
      <c r="A498" s="8" t="s">
        <v>433</v>
      </c>
      <c r="B498" s="3">
        <f t="shared" si="64"/>
        <v>69</v>
      </c>
      <c r="C498" s="3" t="s">
        <v>17</v>
      </c>
      <c r="D498" s="3">
        <v>69</v>
      </c>
      <c r="E498" s="3">
        <v>468.00000000000017</v>
      </c>
      <c r="F498" s="3">
        <v>373.99999999999994</v>
      </c>
      <c r="G498" s="17">
        <v>0.61444444599999981</v>
      </c>
      <c r="H498" s="13">
        <v>743.37</v>
      </c>
      <c r="I498" s="7" t="s">
        <v>19</v>
      </c>
      <c r="J498" s="7" t="s">
        <v>20</v>
      </c>
    </row>
    <row r="499" spans="1:10" ht="15" customHeight="1" x14ac:dyDescent="0.2">
      <c r="A499" s="8" t="s">
        <v>434</v>
      </c>
      <c r="B499" s="3">
        <f t="shared" si="64"/>
        <v>9</v>
      </c>
      <c r="C499" s="3" t="s">
        <v>17</v>
      </c>
      <c r="D499" s="3">
        <v>9</v>
      </c>
      <c r="E499" s="3">
        <v>34</v>
      </c>
      <c r="F499" s="3">
        <v>28</v>
      </c>
      <c r="G499" s="17">
        <v>4.8518518000000004E-2</v>
      </c>
      <c r="H499" s="13">
        <v>120.71</v>
      </c>
      <c r="I499" s="7" t="s">
        <v>19</v>
      </c>
      <c r="J499" s="7" t="s">
        <v>20</v>
      </c>
    </row>
    <row r="500" spans="1:10" ht="15" customHeight="1" x14ac:dyDescent="0.2">
      <c r="A500" s="8" t="s">
        <v>435</v>
      </c>
      <c r="B500" s="3">
        <f t="shared" si="64"/>
        <v>36</v>
      </c>
      <c r="C500" s="3">
        <v>7</v>
      </c>
      <c r="D500" s="3">
        <v>29</v>
      </c>
      <c r="E500" s="3">
        <v>482.99999999999989</v>
      </c>
      <c r="F500" s="3">
        <v>392</v>
      </c>
      <c r="G500" s="17">
        <v>0.73333333300000003</v>
      </c>
      <c r="H500" s="13">
        <v>1024.1700000000003</v>
      </c>
      <c r="I500" s="7" t="s">
        <v>19</v>
      </c>
      <c r="J500" s="7" t="s">
        <v>20</v>
      </c>
    </row>
    <row r="501" spans="1:10" ht="15" customHeight="1" x14ac:dyDescent="0.2">
      <c r="A501" s="8" t="s">
        <v>90</v>
      </c>
      <c r="B501" s="3">
        <f t="shared" si="64"/>
        <v>119</v>
      </c>
      <c r="C501" s="3">
        <v>8</v>
      </c>
      <c r="D501" s="3">
        <v>111</v>
      </c>
      <c r="E501" s="3">
        <v>536.00000000000011</v>
      </c>
      <c r="F501" s="3">
        <v>411.00000000000011</v>
      </c>
      <c r="G501" s="17">
        <v>0.70317459800000004</v>
      </c>
      <c r="H501" s="13">
        <v>1472.5799999999997</v>
      </c>
      <c r="I501" s="7" t="s">
        <v>19</v>
      </c>
      <c r="J501" s="7" t="s">
        <v>20</v>
      </c>
    </row>
    <row r="502" spans="1:10" ht="15" customHeight="1" x14ac:dyDescent="0.2">
      <c r="A502" s="8" t="s">
        <v>436</v>
      </c>
      <c r="B502" s="3">
        <f t="shared" si="64"/>
        <v>24</v>
      </c>
      <c r="C502" s="3" t="s">
        <v>17</v>
      </c>
      <c r="D502" s="3">
        <v>24</v>
      </c>
      <c r="E502" s="3">
        <v>71.000000000000028</v>
      </c>
      <c r="F502" s="3">
        <v>55.000000000000007</v>
      </c>
      <c r="G502" s="17">
        <v>8.8201056999999999E-2</v>
      </c>
      <c r="H502" s="13">
        <v>160.37</v>
      </c>
      <c r="I502" s="7" t="s">
        <v>19</v>
      </c>
      <c r="J502" s="7" t="s">
        <v>20</v>
      </c>
    </row>
    <row r="503" spans="1:10" ht="15" customHeight="1" x14ac:dyDescent="0.2">
      <c r="A503" s="8" t="s">
        <v>437</v>
      </c>
      <c r="B503" s="3">
        <f t="shared" si="64"/>
        <v>108</v>
      </c>
      <c r="C503" s="3">
        <v>20</v>
      </c>
      <c r="D503" s="3">
        <v>88</v>
      </c>
      <c r="E503" s="3">
        <v>394.99999999999994</v>
      </c>
      <c r="F503" s="3">
        <v>298</v>
      </c>
      <c r="G503" s="17">
        <v>0.36636877699999992</v>
      </c>
      <c r="H503" s="13">
        <v>770.19</v>
      </c>
      <c r="I503" s="7" t="s">
        <v>19</v>
      </c>
      <c r="J503" s="7" t="s">
        <v>20</v>
      </c>
    </row>
    <row r="504" spans="1:10" ht="15" customHeight="1" x14ac:dyDescent="0.2">
      <c r="A504" s="8" t="s">
        <v>438</v>
      </c>
      <c r="B504" s="3">
        <f t="shared" si="64"/>
        <v>33</v>
      </c>
      <c r="C504" s="3">
        <v>17</v>
      </c>
      <c r="D504" s="3">
        <v>16</v>
      </c>
      <c r="E504" s="3">
        <v>489.99999999999977</v>
      </c>
      <c r="F504" s="3">
        <v>122</v>
      </c>
      <c r="G504" s="17">
        <v>0.609364825</v>
      </c>
      <c r="H504" s="13">
        <v>333.04000000000008</v>
      </c>
      <c r="I504" s="7" t="s">
        <v>19</v>
      </c>
      <c r="J504" s="7" t="s">
        <v>20</v>
      </c>
    </row>
    <row r="505" spans="1:10" ht="15" customHeight="1" x14ac:dyDescent="0.2">
      <c r="A505" s="8" t="s">
        <v>439</v>
      </c>
      <c r="B505" s="3">
        <f t="shared" si="64"/>
        <v>12</v>
      </c>
      <c r="C505" s="3" t="s">
        <v>17</v>
      </c>
      <c r="D505" s="3">
        <v>12</v>
      </c>
      <c r="E505" s="3">
        <v>57</v>
      </c>
      <c r="F505" s="3">
        <v>47</v>
      </c>
      <c r="G505" s="17">
        <v>7.6296297000000013E-2</v>
      </c>
      <c r="H505" s="13">
        <v>110.71000000000001</v>
      </c>
      <c r="I505" s="7" t="s">
        <v>19</v>
      </c>
      <c r="J505" s="7" t="s">
        <v>20</v>
      </c>
    </row>
    <row r="506" spans="1:10" ht="15" customHeight="1" x14ac:dyDescent="0.2">
      <c r="A506" s="8" t="s">
        <v>440</v>
      </c>
      <c r="B506" s="3">
        <f t="shared" si="64"/>
        <v>7</v>
      </c>
      <c r="C506" s="3" t="s">
        <v>17</v>
      </c>
      <c r="D506" s="3">
        <v>7</v>
      </c>
      <c r="E506" s="3">
        <v>172</v>
      </c>
      <c r="F506" s="3">
        <v>121.99999999999999</v>
      </c>
      <c r="G506" s="17">
        <v>0.22851851800000006</v>
      </c>
      <c r="H506" s="13">
        <v>606.77</v>
      </c>
      <c r="I506" s="7" t="s">
        <v>19</v>
      </c>
      <c r="J506" s="7" t="s">
        <v>20</v>
      </c>
    </row>
    <row r="507" spans="1:10" ht="15" customHeight="1" x14ac:dyDescent="0.2">
      <c r="A507" s="8" t="s">
        <v>441</v>
      </c>
      <c r="B507" s="3">
        <f t="shared" si="64"/>
        <v>12</v>
      </c>
      <c r="C507" s="3">
        <v>1</v>
      </c>
      <c r="D507" s="3">
        <v>11</v>
      </c>
      <c r="E507" s="3">
        <v>314.00000000000006</v>
      </c>
      <c r="F507" s="3">
        <v>243.00000000000006</v>
      </c>
      <c r="G507" s="17">
        <v>0.431746032</v>
      </c>
      <c r="H507" s="13">
        <v>947.35000000000014</v>
      </c>
      <c r="I507" s="7" t="s">
        <v>19</v>
      </c>
      <c r="J507" s="7" t="s">
        <v>20</v>
      </c>
    </row>
    <row r="508" spans="1:10" ht="15" customHeight="1" x14ac:dyDescent="0.2">
      <c r="A508" s="8" t="s">
        <v>442</v>
      </c>
      <c r="B508" s="3">
        <f t="shared" si="64"/>
        <v>66</v>
      </c>
      <c r="C508" s="3">
        <v>1</v>
      </c>
      <c r="D508" s="3">
        <v>65</v>
      </c>
      <c r="E508" s="3">
        <v>309</v>
      </c>
      <c r="F508" s="3">
        <v>254.00000000000009</v>
      </c>
      <c r="G508" s="17">
        <v>0.40783068599999989</v>
      </c>
      <c r="H508" s="13">
        <v>866.17999999999984</v>
      </c>
      <c r="I508" s="7" t="s">
        <v>19</v>
      </c>
      <c r="J508" s="7" t="s">
        <v>20</v>
      </c>
    </row>
    <row r="509" spans="1:10" ht="15" customHeight="1" x14ac:dyDescent="0.2">
      <c r="A509" s="8" t="s">
        <v>443</v>
      </c>
      <c r="B509" s="3">
        <f t="shared" si="64"/>
        <v>15</v>
      </c>
      <c r="C509" s="3">
        <v>2</v>
      </c>
      <c r="D509" s="3">
        <v>13</v>
      </c>
      <c r="E509" s="3">
        <v>153</v>
      </c>
      <c r="F509" s="3">
        <v>112</v>
      </c>
      <c r="G509" s="17">
        <v>0.47703703800000002</v>
      </c>
      <c r="H509" s="13">
        <v>1086.8400000000001</v>
      </c>
      <c r="I509" s="7" t="s">
        <v>19</v>
      </c>
      <c r="J509" s="7" t="s">
        <v>20</v>
      </c>
    </row>
    <row r="510" spans="1:10" ht="15" customHeight="1" x14ac:dyDescent="0.2">
      <c r="A510" s="8" t="s">
        <v>444</v>
      </c>
      <c r="B510" s="3">
        <f t="shared" si="64"/>
        <v>56</v>
      </c>
      <c r="C510" s="3">
        <v>4</v>
      </c>
      <c r="D510" s="3">
        <v>52</v>
      </c>
      <c r="E510" s="3">
        <v>196</v>
      </c>
      <c r="F510" s="3">
        <v>168</v>
      </c>
      <c r="G510" s="17">
        <v>0.24989418199999991</v>
      </c>
      <c r="H510" s="13">
        <v>530.34999999999991</v>
      </c>
      <c r="I510" s="7" t="s">
        <v>19</v>
      </c>
      <c r="J510" s="7" t="s">
        <v>20</v>
      </c>
    </row>
    <row r="511" spans="1:10" ht="15" customHeight="1" x14ac:dyDescent="0.2">
      <c r="A511" s="8" t="s">
        <v>445</v>
      </c>
      <c r="B511" s="3">
        <f t="shared" si="64"/>
        <v>14</v>
      </c>
      <c r="C511" s="3">
        <v>12</v>
      </c>
      <c r="D511" s="3">
        <v>2</v>
      </c>
      <c r="E511" s="3">
        <v>153.99999999999997</v>
      </c>
      <c r="F511" s="3">
        <v>69</v>
      </c>
      <c r="G511" s="17">
        <v>0.38777777699999999</v>
      </c>
      <c r="H511" s="13">
        <v>545.37</v>
      </c>
      <c r="I511" s="7" t="s">
        <v>19</v>
      </c>
      <c r="J511" s="7" t="s">
        <v>20</v>
      </c>
    </row>
    <row r="512" spans="1:10" ht="15" customHeight="1" x14ac:dyDescent="0.2">
      <c r="A512" s="8" t="s">
        <v>446</v>
      </c>
      <c r="B512" s="3">
        <f t="shared" si="64"/>
        <v>2</v>
      </c>
      <c r="C512" s="3">
        <v>1</v>
      </c>
      <c r="D512" s="3">
        <v>1</v>
      </c>
      <c r="E512" s="3">
        <v>52</v>
      </c>
      <c r="F512" s="3">
        <v>40</v>
      </c>
      <c r="G512" s="17">
        <v>0.17</v>
      </c>
      <c r="H512" s="13">
        <v>80</v>
      </c>
      <c r="I512" s="7" t="s">
        <v>19</v>
      </c>
      <c r="J512" s="7" t="s">
        <v>20</v>
      </c>
    </row>
    <row r="513" spans="1:10" ht="15" customHeight="1" x14ac:dyDescent="0.2">
      <c r="A513" s="8" t="s">
        <v>65</v>
      </c>
      <c r="B513" s="3">
        <f t="shared" si="64"/>
        <v>10</v>
      </c>
      <c r="C513" s="3" t="s">
        <v>17</v>
      </c>
      <c r="D513" s="3">
        <v>10</v>
      </c>
      <c r="E513" s="3">
        <v>67</v>
      </c>
      <c r="F513" s="3">
        <v>36</v>
      </c>
      <c r="G513" s="17">
        <v>8.2486773999999999E-2</v>
      </c>
      <c r="H513" s="13">
        <v>131.44</v>
      </c>
      <c r="I513" s="7" t="s">
        <v>19</v>
      </c>
      <c r="J513" s="7" t="s">
        <v>20</v>
      </c>
    </row>
    <row r="514" spans="1:10" ht="21" customHeight="1" x14ac:dyDescent="0.2">
      <c r="A514" s="8" t="s">
        <v>447</v>
      </c>
      <c r="B514" s="4">
        <f t="shared" si="64"/>
        <v>222</v>
      </c>
      <c r="C514" s="4">
        <f>SUM(C515:C523)</f>
        <v>13</v>
      </c>
      <c r="D514" s="4">
        <f t="shared" ref="D514:H514" si="71">SUM(D515:D523)</f>
        <v>209</v>
      </c>
      <c r="E514" s="4">
        <f t="shared" si="71"/>
        <v>639</v>
      </c>
      <c r="F514" s="4">
        <f t="shared" si="71"/>
        <v>491</v>
      </c>
      <c r="G514" s="16">
        <f t="shared" si="71"/>
        <v>0.87201106899999992</v>
      </c>
      <c r="H514" s="12">
        <f t="shared" si="71"/>
        <v>1651.1399999999996</v>
      </c>
      <c r="I514" s="7" t="s">
        <v>19</v>
      </c>
      <c r="J514" s="7" t="s">
        <v>20</v>
      </c>
    </row>
    <row r="515" spans="1:10" ht="15" customHeight="1" x14ac:dyDescent="0.2">
      <c r="A515" s="8" t="s">
        <v>627</v>
      </c>
      <c r="B515" s="3">
        <f t="shared" si="64"/>
        <v>55</v>
      </c>
      <c r="C515" s="3">
        <v>1</v>
      </c>
      <c r="D515" s="3">
        <v>54</v>
      </c>
      <c r="E515" s="3">
        <v>124.00000000000004</v>
      </c>
      <c r="F515" s="3">
        <v>93.000000000000028</v>
      </c>
      <c r="G515" s="17">
        <v>0.16756613399999995</v>
      </c>
      <c r="H515" s="13">
        <v>320.24999999999989</v>
      </c>
      <c r="I515" s="7" t="s">
        <v>19</v>
      </c>
      <c r="J515" s="7" t="s">
        <v>20</v>
      </c>
    </row>
    <row r="516" spans="1:10" ht="15" customHeight="1" x14ac:dyDescent="0.2">
      <c r="A516" s="8" t="s">
        <v>448</v>
      </c>
      <c r="B516" s="3">
        <f t="shared" si="64"/>
        <v>8</v>
      </c>
      <c r="C516" s="3">
        <v>1</v>
      </c>
      <c r="D516" s="3">
        <v>7</v>
      </c>
      <c r="E516" s="3">
        <v>15.999999999999998</v>
      </c>
      <c r="F516" s="3">
        <v>8</v>
      </c>
      <c r="G516" s="17">
        <v>2.1164021000000002E-2</v>
      </c>
      <c r="H516" s="13">
        <v>28.269999999999996</v>
      </c>
      <c r="I516" s="7" t="s">
        <v>19</v>
      </c>
      <c r="J516" s="7" t="s">
        <v>20</v>
      </c>
    </row>
    <row r="517" spans="1:10" ht="15" customHeight="1" x14ac:dyDescent="0.2">
      <c r="A517" s="8" t="s">
        <v>449</v>
      </c>
      <c r="B517" s="3">
        <f t="shared" si="64"/>
        <v>26</v>
      </c>
      <c r="C517" s="3">
        <v>1</v>
      </c>
      <c r="D517" s="3">
        <v>25</v>
      </c>
      <c r="E517" s="3">
        <v>62.000000000000021</v>
      </c>
      <c r="F517" s="3">
        <v>54.999999999999986</v>
      </c>
      <c r="G517" s="17">
        <v>8.2169312000000008E-2</v>
      </c>
      <c r="H517" s="13">
        <v>171.62000000000006</v>
      </c>
      <c r="I517" s="7" t="s">
        <v>19</v>
      </c>
      <c r="J517" s="7" t="s">
        <v>20</v>
      </c>
    </row>
    <row r="518" spans="1:10" ht="15" customHeight="1" x14ac:dyDescent="0.2">
      <c r="A518" s="8" t="s">
        <v>450</v>
      </c>
      <c r="B518" s="3">
        <f t="shared" ref="B518:B581" si="72">SUM(C518:D518)</f>
        <v>27</v>
      </c>
      <c r="C518" s="3" t="s">
        <v>17</v>
      </c>
      <c r="D518" s="3">
        <v>27</v>
      </c>
      <c r="E518" s="3">
        <v>78</v>
      </c>
      <c r="F518" s="3">
        <v>60</v>
      </c>
      <c r="G518" s="17">
        <v>9.9947089000000003E-2</v>
      </c>
      <c r="H518" s="13">
        <v>172.31</v>
      </c>
      <c r="I518" s="7" t="s">
        <v>19</v>
      </c>
      <c r="J518" s="7" t="s">
        <v>20</v>
      </c>
    </row>
    <row r="519" spans="1:10" ht="15" customHeight="1" x14ac:dyDescent="0.2">
      <c r="A519" s="8" t="s">
        <v>451</v>
      </c>
      <c r="B519" s="3">
        <f t="shared" si="72"/>
        <v>14</v>
      </c>
      <c r="C519" s="3">
        <v>1</v>
      </c>
      <c r="D519" s="3">
        <v>13</v>
      </c>
      <c r="E519" s="3">
        <v>68</v>
      </c>
      <c r="F519" s="3">
        <v>63</v>
      </c>
      <c r="G519" s="17">
        <v>8.9682538999999992E-2</v>
      </c>
      <c r="H519" s="13">
        <v>242.81</v>
      </c>
      <c r="I519" s="7" t="s">
        <v>19</v>
      </c>
      <c r="J519" s="7" t="s">
        <v>20</v>
      </c>
    </row>
    <row r="520" spans="1:10" ht="15" customHeight="1" x14ac:dyDescent="0.2">
      <c r="A520" s="8" t="s">
        <v>452</v>
      </c>
      <c r="B520" s="3">
        <f t="shared" si="72"/>
        <v>26</v>
      </c>
      <c r="C520" s="3" t="s">
        <v>17</v>
      </c>
      <c r="D520" s="3">
        <v>26</v>
      </c>
      <c r="E520" s="3">
        <v>69.000000000000014</v>
      </c>
      <c r="F520" s="3">
        <v>54.000000000000007</v>
      </c>
      <c r="G520" s="17">
        <v>9.1269840000000019E-2</v>
      </c>
      <c r="H520" s="13">
        <v>147.96</v>
      </c>
      <c r="I520" s="7" t="s">
        <v>19</v>
      </c>
      <c r="J520" s="7" t="s">
        <v>20</v>
      </c>
    </row>
    <row r="521" spans="1:10" ht="15" customHeight="1" x14ac:dyDescent="0.2">
      <c r="A521" s="8" t="s">
        <v>453</v>
      </c>
      <c r="B521" s="3">
        <f t="shared" si="72"/>
        <v>2</v>
      </c>
      <c r="C521" s="3">
        <v>1</v>
      </c>
      <c r="D521" s="3">
        <v>1</v>
      </c>
      <c r="E521" s="3">
        <v>31</v>
      </c>
      <c r="F521" s="3">
        <v>18</v>
      </c>
      <c r="G521" s="17">
        <v>4.1322750999999998E-2</v>
      </c>
      <c r="H521" s="13">
        <v>30</v>
      </c>
      <c r="I521" s="7" t="s">
        <v>19</v>
      </c>
      <c r="J521" s="7" t="s">
        <v>20</v>
      </c>
    </row>
    <row r="522" spans="1:10" ht="15" customHeight="1" x14ac:dyDescent="0.2">
      <c r="A522" s="8" t="s">
        <v>454</v>
      </c>
      <c r="B522" s="3">
        <f t="shared" si="72"/>
        <v>15</v>
      </c>
      <c r="C522" s="3">
        <v>6</v>
      </c>
      <c r="D522" s="3">
        <v>9</v>
      </c>
      <c r="E522" s="3">
        <v>90</v>
      </c>
      <c r="F522" s="3">
        <v>57.000000000000014</v>
      </c>
      <c r="G522" s="17">
        <v>0.13645552399999999</v>
      </c>
      <c r="H522" s="13">
        <v>275.37</v>
      </c>
      <c r="I522" s="7" t="s">
        <v>19</v>
      </c>
      <c r="J522" s="7" t="s">
        <v>20</v>
      </c>
    </row>
    <row r="523" spans="1:10" ht="15" customHeight="1" x14ac:dyDescent="0.2">
      <c r="A523" s="8" t="s">
        <v>313</v>
      </c>
      <c r="B523" s="3">
        <f t="shared" si="72"/>
        <v>49</v>
      </c>
      <c r="C523" s="3">
        <v>2</v>
      </c>
      <c r="D523" s="3">
        <v>47</v>
      </c>
      <c r="E523" s="3">
        <v>100.99999999999997</v>
      </c>
      <c r="F523" s="3">
        <v>83</v>
      </c>
      <c r="G523" s="17">
        <v>0.14243385899999997</v>
      </c>
      <c r="H523" s="13">
        <v>262.55</v>
      </c>
      <c r="I523" s="7" t="s">
        <v>19</v>
      </c>
      <c r="J523" s="7" t="s">
        <v>20</v>
      </c>
    </row>
    <row r="524" spans="1:10" ht="21" customHeight="1" x14ac:dyDescent="0.2">
      <c r="A524" s="8" t="s">
        <v>14</v>
      </c>
      <c r="B524" s="4">
        <f>SUM(C524:D524)</f>
        <v>2584</v>
      </c>
      <c r="C524" s="4">
        <f>C525+C531+C544+C553+C561+C574+C586+C592+C599+C616+C628</f>
        <v>118</v>
      </c>
      <c r="D524" s="4">
        <f t="shared" ref="D524:G524" si="73">D525+D531+D544+D553+D561+D574+D581+D586+D592+D599+D616+D628</f>
        <v>2466</v>
      </c>
      <c r="E524" s="4">
        <f t="shared" si="73"/>
        <v>21901</v>
      </c>
      <c r="F524" s="4">
        <f t="shared" si="73"/>
        <v>13447</v>
      </c>
      <c r="G524" s="16">
        <f t="shared" si="73"/>
        <v>32.553111512999998</v>
      </c>
      <c r="H524" s="12">
        <f>H525+H531+H544+H553+H561+H574+H581+H586+H592+H599+H616+H628</f>
        <v>54037.179999999993</v>
      </c>
      <c r="I524" s="7" t="s">
        <v>19</v>
      </c>
      <c r="J524" s="7" t="s">
        <v>20</v>
      </c>
    </row>
    <row r="525" spans="1:10" ht="21" customHeight="1" x14ac:dyDescent="0.2">
      <c r="A525" s="8" t="s">
        <v>455</v>
      </c>
      <c r="B525" s="4">
        <f t="shared" si="72"/>
        <v>183</v>
      </c>
      <c r="C525" s="4">
        <f>SUM(C526:C530)</f>
        <v>3</v>
      </c>
      <c r="D525" s="4">
        <f t="shared" ref="D525:G525" si="74">SUM(D526:D530)</f>
        <v>180</v>
      </c>
      <c r="E525" s="4">
        <f t="shared" si="74"/>
        <v>1184</v>
      </c>
      <c r="F525" s="4">
        <f t="shared" si="74"/>
        <v>986.00000000000011</v>
      </c>
      <c r="G525" s="16">
        <f t="shared" si="74"/>
        <v>1.5698417259999999</v>
      </c>
      <c r="H525" s="12">
        <f>SUM(H526:H530)</f>
        <v>2095.25</v>
      </c>
      <c r="I525" s="7" t="s">
        <v>19</v>
      </c>
      <c r="J525" s="7" t="s">
        <v>20</v>
      </c>
    </row>
    <row r="526" spans="1:10" ht="15" customHeight="1" x14ac:dyDescent="0.2">
      <c r="A526" s="8" t="s">
        <v>628</v>
      </c>
      <c r="B526" s="3">
        <f t="shared" si="72"/>
        <v>47</v>
      </c>
      <c r="C526" s="3">
        <v>2</v>
      </c>
      <c r="D526" s="3">
        <v>45</v>
      </c>
      <c r="E526" s="3">
        <v>384.00000000000006</v>
      </c>
      <c r="F526" s="3">
        <v>293.00000000000011</v>
      </c>
      <c r="G526" s="17">
        <v>0.52037037000000008</v>
      </c>
      <c r="H526" s="13">
        <v>671.81999999999994</v>
      </c>
      <c r="I526" s="7" t="s">
        <v>19</v>
      </c>
      <c r="J526" s="7" t="s">
        <v>20</v>
      </c>
    </row>
    <row r="527" spans="1:10" ht="15" customHeight="1" x14ac:dyDescent="0.2">
      <c r="A527" s="8" t="s">
        <v>456</v>
      </c>
      <c r="B527" s="3">
        <f t="shared" si="72"/>
        <v>30</v>
      </c>
      <c r="C527" s="3" t="s">
        <v>17</v>
      </c>
      <c r="D527" s="3">
        <v>30</v>
      </c>
      <c r="E527" s="3">
        <v>199.99999999999997</v>
      </c>
      <c r="F527" s="3">
        <v>191</v>
      </c>
      <c r="G527" s="17">
        <v>0.252592592</v>
      </c>
      <c r="H527" s="13">
        <v>376.06</v>
      </c>
      <c r="I527" s="7" t="s">
        <v>19</v>
      </c>
      <c r="J527" s="7" t="s">
        <v>20</v>
      </c>
    </row>
    <row r="528" spans="1:10" ht="15" customHeight="1" x14ac:dyDescent="0.2">
      <c r="A528" s="8" t="s">
        <v>457</v>
      </c>
      <c r="B528" s="3">
        <f t="shared" si="72"/>
        <v>36</v>
      </c>
      <c r="C528" s="3" t="s">
        <v>17</v>
      </c>
      <c r="D528" s="3">
        <v>36</v>
      </c>
      <c r="E528" s="3">
        <v>198</v>
      </c>
      <c r="F528" s="3">
        <v>149.99999999999997</v>
      </c>
      <c r="G528" s="17">
        <v>0.25523809399999997</v>
      </c>
      <c r="H528" s="13">
        <v>305.8</v>
      </c>
      <c r="I528" s="7" t="s">
        <v>19</v>
      </c>
      <c r="J528" s="7" t="s">
        <v>20</v>
      </c>
    </row>
    <row r="529" spans="1:10" ht="15" customHeight="1" x14ac:dyDescent="0.2">
      <c r="A529" s="8" t="s">
        <v>458</v>
      </c>
      <c r="B529" s="3">
        <f t="shared" si="72"/>
        <v>18</v>
      </c>
      <c r="C529" s="3">
        <v>1</v>
      </c>
      <c r="D529" s="3">
        <v>17</v>
      </c>
      <c r="E529" s="3">
        <v>251</v>
      </c>
      <c r="F529" s="3">
        <v>246.00000000000003</v>
      </c>
      <c r="G529" s="17">
        <v>0.34068829200000006</v>
      </c>
      <c r="H529" s="13">
        <v>481.00000000000011</v>
      </c>
      <c r="I529" s="7" t="s">
        <v>19</v>
      </c>
      <c r="J529" s="7" t="s">
        <v>20</v>
      </c>
    </row>
    <row r="530" spans="1:10" ht="15" customHeight="1" x14ac:dyDescent="0.2">
      <c r="A530" s="8" t="s">
        <v>459</v>
      </c>
      <c r="B530" s="3">
        <f t="shared" si="72"/>
        <v>52</v>
      </c>
      <c r="C530" s="3" t="s">
        <v>17</v>
      </c>
      <c r="D530" s="3">
        <v>52</v>
      </c>
      <c r="E530" s="3">
        <v>151.00000000000003</v>
      </c>
      <c r="F530" s="3">
        <v>106.00000000000001</v>
      </c>
      <c r="G530" s="17">
        <v>0.20095237799999999</v>
      </c>
      <c r="H530" s="13">
        <v>260.56999999999994</v>
      </c>
      <c r="I530" s="7" t="s">
        <v>19</v>
      </c>
      <c r="J530" s="7" t="s">
        <v>20</v>
      </c>
    </row>
    <row r="531" spans="1:10" ht="21" customHeight="1" x14ac:dyDescent="0.2">
      <c r="A531" s="8" t="s">
        <v>460</v>
      </c>
      <c r="B531" s="4">
        <f t="shared" si="72"/>
        <v>199</v>
      </c>
      <c r="C531" s="4">
        <f>SUM(C532:C543)</f>
        <v>7</v>
      </c>
      <c r="D531" s="4">
        <f t="shared" ref="D531:H531" si="75">SUM(D532:D543)</f>
        <v>192</v>
      </c>
      <c r="E531" s="4">
        <f t="shared" si="75"/>
        <v>1327</v>
      </c>
      <c r="F531" s="4">
        <f t="shared" si="75"/>
        <v>998</v>
      </c>
      <c r="G531" s="16">
        <f t="shared" si="75"/>
        <v>1.7314285660000004</v>
      </c>
      <c r="H531" s="12">
        <f t="shared" si="75"/>
        <v>3681.6899999999996</v>
      </c>
      <c r="I531" s="7" t="s">
        <v>19</v>
      </c>
      <c r="J531" s="7" t="s">
        <v>20</v>
      </c>
    </row>
    <row r="532" spans="1:10" ht="15" customHeight="1" x14ac:dyDescent="0.2">
      <c r="A532" s="8" t="s">
        <v>629</v>
      </c>
      <c r="B532" s="3">
        <f t="shared" si="72"/>
        <v>10</v>
      </c>
      <c r="C532" s="3">
        <v>1</v>
      </c>
      <c r="D532" s="3">
        <v>9</v>
      </c>
      <c r="E532" s="3">
        <v>67</v>
      </c>
      <c r="F532" s="3">
        <v>22</v>
      </c>
      <c r="G532" s="17">
        <v>8.439153399999999E-2</v>
      </c>
      <c r="H532" s="13">
        <v>66.77</v>
      </c>
      <c r="I532" s="7" t="s">
        <v>19</v>
      </c>
      <c r="J532" s="7" t="s">
        <v>20</v>
      </c>
    </row>
    <row r="533" spans="1:10" ht="15" customHeight="1" x14ac:dyDescent="0.2">
      <c r="A533" s="8" t="s">
        <v>461</v>
      </c>
      <c r="B533" s="3">
        <f t="shared" si="72"/>
        <v>1</v>
      </c>
      <c r="C533" s="3" t="s">
        <v>17</v>
      </c>
      <c r="D533" s="3">
        <v>1</v>
      </c>
      <c r="E533" s="3">
        <v>2</v>
      </c>
      <c r="F533" s="3">
        <v>1</v>
      </c>
      <c r="G533" s="17">
        <v>2.645503E-3</v>
      </c>
      <c r="H533" s="13">
        <v>3.9699999999999998</v>
      </c>
      <c r="I533" s="7" t="s">
        <v>19</v>
      </c>
      <c r="J533" s="7" t="s">
        <v>20</v>
      </c>
    </row>
    <row r="534" spans="1:10" ht="15" customHeight="1" x14ac:dyDescent="0.2">
      <c r="A534" s="8" t="s">
        <v>462</v>
      </c>
      <c r="B534" s="3">
        <f t="shared" si="72"/>
        <v>12</v>
      </c>
      <c r="C534" s="3">
        <v>2</v>
      </c>
      <c r="D534" s="3">
        <v>10</v>
      </c>
      <c r="E534" s="3">
        <v>32</v>
      </c>
      <c r="F534" s="3">
        <v>26</v>
      </c>
      <c r="G534" s="17">
        <v>3.9100529000000002E-2</v>
      </c>
      <c r="H534" s="13">
        <v>57.969999999999992</v>
      </c>
      <c r="I534" s="7" t="s">
        <v>19</v>
      </c>
      <c r="J534" s="7" t="s">
        <v>20</v>
      </c>
    </row>
    <row r="535" spans="1:10" ht="15" customHeight="1" x14ac:dyDescent="0.2">
      <c r="A535" s="8" t="s">
        <v>463</v>
      </c>
      <c r="B535" s="3">
        <f t="shared" si="72"/>
        <v>11</v>
      </c>
      <c r="C535" s="3" t="s">
        <v>17</v>
      </c>
      <c r="D535" s="3">
        <v>11</v>
      </c>
      <c r="E535" s="3">
        <v>88</v>
      </c>
      <c r="F535" s="3">
        <v>34.000000000000007</v>
      </c>
      <c r="G535" s="17">
        <v>0.12042327899999999</v>
      </c>
      <c r="H535" s="13">
        <v>115.20000000000002</v>
      </c>
      <c r="I535" s="7" t="s">
        <v>19</v>
      </c>
      <c r="J535" s="7" t="s">
        <v>20</v>
      </c>
    </row>
    <row r="536" spans="1:10" ht="15" customHeight="1" x14ac:dyDescent="0.2">
      <c r="A536" s="8" t="s">
        <v>69</v>
      </c>
      <c r="B536" s="3">
        <f t="shared" si="72"/>
        <v>71</v>
      </c>
      <c r="C536" s="3">
        <v>2</v>
      </c>
      <c r="D536" s="3">
        <v>69</v>
      </c>
      <c r="E536" s="3">
        <v>297</v>
      </c>
      <c r="F536" s="3">
        <v>235.99999999999997</v>
      </c>
      <c r="G536" s="17">
        <v>0.36899470600000006</v>
      </c>
      <c r="H536" s="13">
        <v>732.00999999999988</v>
      </c>
      <c r="I536" s="7" t="s">
        <v>19</v>
      </c>
      <c r="J536" s="7" t="s">
        <v>20</v>
      </c>
    </row>
    <row r="537" spans="1:10" ht="15" customHeight="1" x14ac:dyDescent="0.2">
      <c r="A537" s="8" t="s">
        <v>452</v>
      </c>
      <c r="B537" s="3">
        <f t="shared" si="72"/>
        <v>38</v>
      </c>
      <c r="C537" s="3">
        <v>2</v>
      </c>
      <c r="D537" s="3">
        <v>36</v>
      </c>
      <c r="E537" s="3">
        <v>549</v>
      </c>
      <c r="F537" s="3">
        <v>449.00000000000006</v>
      </c>
      <c r="G537" s="17">
        <v>0.73037037100000002</v>
      </c>
      <c r="H537" s="13">
        <v>1767.15</v>
      </c>
      <c r="I537" s="7" t="s">
        <v>19</v>
      </c>
      <c r="J537" s="7" t="s">
        <v>20</v>
      </c>
    </row>
    <row r="538" spans="1:10" ht="15" customHeight="1" x14ac:dyDescent="0.2">
      <c r="A538" s="8" t="s">
        <v>464</v>
      </c>
      <c r="B538" s="3">
        <f t="shared" si="72"/>
        <v>3</v>
      </c>
      <c r="C538" s="3" t="s">
        <v>17</v>
      </c>
      <c r="D538" s="3">
        <v>3</v>
      </c>
      <c r="E538" s="3">
        <v>10</v>
      </c>
      <c r="F538" s="3">
        <v>10</v>
      </c>
      <c r="G538" s="17">
        <v>1.3227513E-2</v>
      </c>
      <c r="H538" s="13">
        <v>39.200000000000003</v>
      </c>
      <c r="I538" s="7" t="s">
        <v>19</v>
      </c>
      <c r="J538" s="7" t="s">
        <v>20</v>
      </c>
    </row>
    <row r="539" spans="1:10" ht="15" customHeight="1" x14ac:dyDescent="0.2">
      <c r="A539" s="8" t="s">
        <v>465</v>
      </c>
      <c r="B539" s="3">
        <f t="shared" si="72"/>
        <v>1</v>
      </c>
      <c r="C539" s="3" t="s">
        <v>17</v>
      </c>
      <c r="D539" s="3">
        <v>1</v>
      </c>
      <c r="E539" s="3">
        <v>1</v>
      </c>
      <c r="F539" s="3">
        <v>1</v>
      </c>
      <c r="G539" s="17">
        <v>1.322751E-3</v>
      </c>
      <c r="H539" s="13">
        <v>6</v>
      </c>
      <c r="I539" s="7" t="s">
        <v>19</v>
      </c>
      <c r="J539" s="7" t="s">
        <v>20</v>
      </c>
    </row>
    <row r="540" spans="1:10" ht="15" customHeight="1" x14ac:dyDescent="0.2">
      <c r="A540" s="8" t="s">
        <v>466</v>
      </c>
      <c r="B540" s="3">
        <f t="shared" si="72"/>
        <v>21</v>
      </c>
      <c r="C540" s="3" t="s">
        <v>17</v>
      </c>
      <c r="D540" s="3">
        <v>21</v>
      </c>
      <c r="E540" s="3">
        <v>56</v>
      </c>
      <c r="F540" s="3">
        <v>47</v>
      </c>
      <c r="G540" s="17">
        <v>7.0846561000000002E-2</v>
      </c>
      <c r="H540" s="13">
        <v>145.77000000000001</v>
      </c>
      <c r="I540" s="7" t="s">
        <v>19</v>
      </c>
      <c r="J540" s="7" t="s">
        <v>20</v>
      </c>
    </row>
    <row r="541" spans="1:10" ht="15" customHeight="1" x14ac:dyDescent="0.2">
      <c r="A541" s="8" t="s">
        <v>467</v>
      </c>
      <c r="B541" s="3">
        <f t="shared" si="72"/>
        <v>1</v>
      </c>
      <c r="C541" s="3" t="s">
        <v>17</v>
      </c>
      <c r="D541" s="3">
        <v>1</v>
      </c>
      <c r="E541" s="3">
        <v>100</v>
      </c>
      <c r="F541" s="3">
        <v>100</v>
      </c>
      <c r="G541" s="17">
        <v>0.13</v>
      </c>
      <c r="H541" s="13">
        <v>500</v>
      </c>
      <c r="I541" s="7" t="s">
        <v>19</v>
      </c>
      <c r="J541" s="7" t="s">
        <v>20</v>
      </c>
    </row>
    <row r="542" spans="1:10" ht="15" customHeight="1" x14ac:dyDescent="0.2">
      <c r="A542" s="8" t="s">
        <v>468</v>
      </c>
      <c r="B542" s="3">
        <f t="shared" si="72"/>
        <v>8</v>
      </c>
      <c r="C542" s="3" t="s">
        <v>17</v>
      </c>
      <c r="D542" s="3">
        <v>8</v>
      </c>
      <c r="E542" s="3">
        <v>73.999999999999986</v>
      </c>
      <c r="F542" s="3">
        <v>39</v>
      </c>
      <c r="G542" s="17">
        <v>9.8518518000000013E-2</v>
      </c>
      <c r="H542" s="13">
        <v>148.6</v>
      </c>
      <c r="I542" s="7" t="s">
        <v>19</v>
      </c>
      <c r="J542" s="7" t="s">
        <v>20</v>
      </c>
    </row>
    <row r="543" spans="1:10" ht="15" customHeight="1" x14ac:dyDescent="0.2">
      <c r="A543" s="8" t="s">
        <v>313</v>
      </c>
      <c r="B543" s="3">
        <f t="shared" si="72"/>
        <v>22</v>
      </c>
      <c r="C543" s="3" t="s">
        <v>17</v>
      </c>
      <c r="D543" s="3">
        <v>22</v>
      </c>
      <c r="E543" s="3">
        <v>51</v>
      </c>
      <c r="F543" s="3">
        <v>33.000000000000007</v>
      </c>
      <c r="G543" s="17">
        <v>7.1587301000000006E-2</v>
      </c>
      <c r="H543" s="13">
        <v>99.050000000000011</v>
      </c>
      <c r="I543" s="7" t="s">
        <v>19</v>
      </c>
      <c r="J543" s="7" t="s">
        <v>20</v>
      </c>
    </row>
    <row r="544" spans="1:10" ht="21" customHeight="1" x14ac:dyDescent="0.2">
      <c r="A544" s="8" t="s">
        <v>469</v>
      </c>
      <c r="B544" s="4">
        <f t="shared" si="72"/>
        <v>361</v>
      </c>
      <c r="C544" s="4">
        <f>SUM(C545:C552)</f>
        <v>44</v>
      </c>
      <c r="D544" s="4">
        <f t="shared" ref="D544:H544" si="76">SUM(D545:D552)</f>
        <v>317</v>
      </c>
      <c r="E544" s="4">
        <f t="shared" si="76"/>
        <v>2614</v>
      </c>
      <c r="F544" s="4">
        <f t="shared" si="76"/>
        <v>1513</v>
      </c>
      <c r="G544" s="16">
        <f t="shared" si="76"/>
        <v>4.4560793649999999</v>
      </c>
      <c r="H544" s="12">
        <f t="shared" si="76"/>
        <v>7704.1400000000012</v>
      </c>
      <c r="I544" s="7" t="s">
        <v>19</v>
      </c>
      <c r="J544" s="7" t="s">
        <v>20</v>
      </c>
    </row>
    <row r="545" spans="1:10" ht="15" customHeight="1" x14ac:dyDescent="0.2">
      <c r="A545" s="8" t="s">
        <v>630</v>
      </c>
      <c r="B545" s="3">
        <f t="shared" si="72"/>
        <v>53</v>
      </c>
      <c r="C545" s="3" t="s">
        <v>17</v>
      </c>
      <c r="D545" s="3">
        <v>53</v>
      </c>
      <c r="E545" s="3">
        <v>191.99999999999994</v>
      </c>
      <c r="F545" s="3">
        <v>162</v>
      </c>
      <c r="G545" s="17">
        <v>0.25740740499999998</v>
      </c>
      <c r="H545" s="13">
        <v>562.43999999999983</v>
      </c>
      <c r="I545" s="7" t="s">
        <v>19</v>
      </c>
      <c r="J545" s="7" t="s">
        <v>20</v>
      </c>
    </row>
    <row r="546" spans="1:10" ht="15" customHeight="1" x14ac:dyDescent="0.2">
      <c r="A546" s="8" t="s">
        <v>470</v>
      </c>
      <c r="B546" s="3">
        <f t="shared" si="72"/>
        <v>61</v>
      </c>
      <c r="C546" s="3">
        <v>2</v>
      </c>
      <c r="D546" s="3">
        <v>59</v>
      </c>
      <c r="E546" s="3">
        <v>1309</v>
      </c>
      <c r="F546" s="3">
        <v>636</v>
      </c>
      <c r="G546" s="17">
        <v>1.399306878</v>
      </c>
      <c r="H546" s="13">
        <v>1334.9300000000005</v>
      </c>
      <c r="I546" s="7" t="s">
        <v>19</v>
      </c>
      <c r="J546" s="7" t="s">
        <v>20</v>
      </c>
    </row>
    <row r="547" spans="1:10" ht="15" customHeight="1" x14ac:dyDescent="0.2">
      <c r="A547" s="8" t="s">
        <v>471</v>
      </c>
      <c r="B547" s="3">
        <f t="shared" si="72"/>
        <v>61</v>
      </c>
      <c r="C547" s="3">
        <v>1</v>
      </c>
      <c r="D547" s="3">
        <v>60</v>
      </c>
      <c r="E547" s="3">
        <v>282.99999999999983</v>
      </c>
      <c r="F547" s="3">
        <v>222.00000000000011</v>
      </c>
      <c r="G547" s="17">
        <v>0.36767195799999991</v>
      </c>
      <c r="H547" s="13">
        <v>695.12000000000012</v>
      </c>
      <c r="I547" s="7" t="s">
        <v>19</v>
      </c>
      <c r="J547" s="7" t="s">
        <v>20</v>
      </c>
    </row>
    <row r="548" spans="1:10" ht="15" customHeight="1" x14ac:dyDescent="0.2">
      <c r="A548" s="8" t="s">
        <v>472</v>
      </c>
      <c r="B548" s="3">
        <f t="shared" si="72"/>
        <v>21</v>
      </c>
      <c r="C548" s="3" t="s">
        <v>17</v>
      </c>
      <c r="D548" s="3">
        <v>21</v>
      </c>
      <c r="E548" s="3">
        <v>182.99999999999997</v>
      </c>
      <c r="F548" s="3">
        <v>67</v>
      </c>
      <c r="G548" s="17">
        <v>0.233333332</v>
      </c>
      <c r="H548" s="13">
        <v>216.07</v>
      </c>
      <c r="I548" s="7" t="s">
        <v>19</v>
      </c>
      <c r="J548" s="7" t="s">
        <v>20</v>
      </c>
    </row>
    <row r="549" spans="1:10" ht="15" customHeight="1" x14ac:dyDescent="0.2">
      <c r="A549" s="8" t="s">
        <v>313</v>
      </c>
      <c r="B549" s="3">
        <f t="shared" si="72"/>
        <v>39</v>
      </c>
      <c r="C549" s="3">
        <v>10</v>
      </c>
      <c r="D549" s="3">
        <v>29</v>
      </c>
      <c r="E549" s="3">
        <v>186.00000000000003</v>
      </c>
      <c r="F549" s="3">
        <v>111</v>
      </c>
      <c r="G549" s="17">
        <v>0.24169312200000001</v>
      </c>
      <c r="H549" s="13">
        <v>351.56000000000006</v>
      </c>
      <c r="I549" s="7" t="s">
        <v>19</v>
      </c>
      <c r="J549" s="7" t="s">
        <v>20</v>
      </c>
    </row>
    <row r="550" spans="1:10" ht="15" customHeight="1" x14ac:dyDescent="0.2">
      <c r="A550" s="8" t="s">
        <v>473</v>
      </c>
      <c r="B550" s="3">
        <f t="shared" si="72"/>
        <v>37</v>
      </c>
      <c r="C550" s="3">
        <v>1</v>
      </c>
      <c r="D550" s="3">
        <v>36</v>
      </c>
      <c r="E550" s="3">
        <v>164.00000000000003</v>
      </c>
      <c r="F550" s="3">
        <v>114.99999999999997</v>
      </c>
      <c r="G550" s="17">
        <v>1.2069841279999995</v>
      </c>
      <c r="H550" s="13">
        <v>3378.5200000000009</v>
      </c>
      <c r="I550" s="7" t="s">
        <v>19</v>
      </c>
      <c r="J550" s="7" t="s">
        <v>20</v>
      </c>
    </row>
    <row r="551" spans="1:10" ht="15" customHeight="1" x14ac:dyDescent="0.2">
      <c r="A551" s="8" t="s">
        <v>474</v>
      </c>
      <c r="B551" s="3">
        <f t="shared" si="72"/>
        <v>2</v>
      </c>
      <c r="C551" s="3" t="s">
        <v>17</v>
      </c>
      <c r="D551" s="3">
        <v>2</v>
      </c>
      <c r="E551" s="3">
        <v>13</v>
      </c>
      <c r="F551" s="3">
        <v>3</v>
      </c>
      <c r="G551" s="17">
        <v>1.3968253999999999E-2</v>
      </c>
      <c r="H551" s="13">
        <v>4.8</v>
      </c>
      <c r="I551" s="7" t="s">
        <v>19</v>
      </c>
      <c r="J551" s="7" t="s">
        <v>20</v>
      </c>
    </row>
    <row r="552" spans="1:10" ht="15" customHeight="1" x14ac:dyDescent="0.2">
      <c r="A552" s="8" t="s">
        <v>320</v>
      </c>
      <c r="B552" s="3">
        <f t="shared" si="72"/>
        <v>87</v>
      </c>
      <c r="C552" s="3">
        <v>30</v>
      </c>
      <c r="D552" s="3">
        <v>57</v>
      </c>
      <c r="E552" s="3">
        <v>283.99999999999994</v>
      </c>
      <c r="F552" s="3">
        <v>196.99999999999997</v>
      </c>
      <c r="G552" s="17">
        <v>0.73571428800000027</v>
      </c>
      <c r="H552" s="13">
        <v>1160.6999999999998</v>
      </c>
      <c r="I552" s="7" t="s">
        <v>19</v>
      </c>
      <c r="J552" s="7" t="s">
        <v>20</v>
      </c>
    </row>
    <row r="553" spans="1:10" ht="21" customHeight="1" x14ac:dyDescent="0.2">
      <c r="A553" s="8" t="s">
        <v>475</v>
      </c>
      <c r="B553" s="4">
        <f t="shared" si="72"/>
        <v>427</v>
      </c>
      <c r="C553" s="4">
        <f>SUM(C554:C560)</f>
        <v>2</v>
      </c>
      <c r="D553" s="4">
        <f t="shared" ref="D553:H553" si="77">SUM(D554:D560)</f>
        <v>425</v>
      </c>
      <c r="E553" s="4">
        <f t="shared" si="77"/>
        <v>4430</v>
      </c>
      <c r="F553" s="4">
        <f t="shared" si="77"/>
        <v>1045</v>
      </c>
      <c r="G553" s="16">
        <f t="shared" si="77"/>
        <v>5.8230687759999995</v>
      </c>
      <c r="H553" s="12">
        <f t="shared" si="77"/>
        <v>3444.2999999999997</v>
      </c>
      <c r="I553" s="7" t="s">
        <v>19</v>
      </c>
      <c r="J553" s="7" t="s">
        <v>20</v>
      </c>
    </row>
    <row r="554" spans="1:10" ht="15" customHeight="1" x14ac:dyDescent="0.2">
      <c r="A554" s="8" t="s">
        <v>631</v>
      </c>
      <c r="B554" s="3">
        <f t="shared" si="72"/>
        <v>129</v>
      </c>
      <c r="C554" s="3" t="s">
        <v>17</v>
      </c>
      <c r="D554" s="3">
        <v>129</v>
      </c>
      <c r="E554" s="3">
        <v>381.99999999999994</v>
      </c>
      <c r="F554" s="3">
        <v>307</v>
      </c>
      <c r="G554" s="17">
        <v>0.49301586399999997</v>
      </c>
      <c r="H554" s="13">
        <v>1051.1299999999997</v>
      </c>
      <c r="I554" s="7" t="s">
        <v>19</v>
      </c>
      <c r="J554" s="7" t="s">
        <v>20</v>
      </c>
    </row>
    <row r="555" spans="1:10" ht="15" customHeight="1" x14ac:dyDescent="0.2">
      <c r="A555" s="8" t="s">
        <v>476</v>
      </c>
      <c r="B555" s="3">
        <f t="shared" si="72"/>
        <v>59</v>
      </c>
      <c r="C555" s="3" t="s">
        <v>17</v>
      </c>
      <c r="D555" s="3">
        <v>59</v>
      </c>
      <c r="E555" s="3">
        <v>3254</v>
      </c>
      <c r="F555" s="3">
        <v>153.99999999999997</v>
      </c>
      <c r="G555" s="17">
        <v>4.2866666679999987</v>
      </c>
      <c r="H555" s="13">
        <v>481.36000000000007</v>
      </c>
      <c r="I555" s="7" t="s">
        <v>19</v>
      </c>
      <c r="J555" s="7" t="s">
        <v>20</v>
      </c>
    </row>
    <row r="556" spans="1:10" ht="15" customHeight="1" x14ac:dyDescent="0.2">
      <c r="A556" s="8" t="s">
        <v>477</v>
      </c>
      <c r="B556" s="3">
        <f t="shared" si="72"/>
        <v>81</v>
      </c>
      <c r="C556" s="3" t="s">
        <v>17</v>
      </c>
      <c r="D556" s="3">
        <v>81</v>
      </c>
      <c r="E556" s="3">
        <v>212</v>
      </c>
      <c r="F556" s="3">
        <v>191.99999999999994</v>
      </c>
      <c r="G556" s="17">
        <v>0.27603174699999999</v>
      </c>
      <c r="H556" s="13">
        <v>596.54000000000019</v>
      </c>
      <c r="I556" s="7" t="s">
        <v>19</v>
      </c>
      <c r="J556" s="7" t="s">
        <v>20</v>
      </c>
    </row>
    <row r="557" spans="1:10" ht="15" customHeight="1" x14ac:dyDescent="0.2">
      <c r="A557" s="8" t="s">
        <v>70</v>
      </c>
      <c r="B557" s="3">
        <f t="shared" si="72"/>
        <v>47</v>
      </c>
      <c r="C557" s="3" t="s">
        <v>17</v>
      </c>
      <c r="D557" s="3">
        <v>47</v>
      </c>
      <c r="E557" s="3">
        <v>202.99999999999994</v>
      </c>
      <c r="F557" s="3">
        <v>137.99999999999997</v>
      </c>
      <c r="G557" s="17">
        <v>0.272539686</v>
      </c>
      <c r="H557" s="13">
        <v>515.74999999999989</v>
      </c>
      <c r="I557" s="7" t="s">
        <v>19</v>
      </c>
      <c r="J557" s="7" t="s">
        <v>20</v>
      </c>
    </row>
    <row r="558" spans="1:10" ht="15" customHeight="1" x14ac:dyDescent="0.2">
      <c r="A558" s="8" t="s">
        <v>478</v>
      </c>
      <c r="B558" s="3">
        <f t="shared" si="72"/>
        <v>59</v>
      </c>
      <c r="C558" s="3" t="s">
        <v>17</v>
      </c>
      <c r="D558" s="3">
        <v>59</v>
      </c>
      <c r="E558" s="3">
        <v>223.99999999999997</v>
      </c>
      <c r="F558" s="3">
        <v>168</v>
      </c>
      <c r="G558" s="17">
        <v>0.29328041900000001</v>
      </c>
      <c r="H558" s="13">
        <v>535.80999999999983</v>
      </c>
      <c r="I558" s="7" t="s">
        <v>19</v>
      </c>
      <c r="J558" s="7" t="s">
        <v>20</v>
      </c>
    </row>
    <row r="559" spans="1:10" ht="15" customHeight="1" x14ac:dyDescent="0.2">
      <c r="A559" s="8" t="s">
        <v>479</v>
      </c>
      <c r="B559" s="3">
        <f t="shared" si="72"/>
        <v>29</v>
      </c>
      <c r="C559" s="3">
        <v>2</v>
      </c>
      <c r="D559" s="3">
        <v>27</v>
      </c>
      <c r="E559" s="3">
        <v>86</v>
      </c>
      <c r="F559" s="3">
        <v>49.999999999999993</v>
      </c>
      <c r="G559" s="17">
        <v>0.10671957699999998</v>
      </c>
      <c r="H559" s="13">
        <v>186.71</v>
      </c>
      <c r="I559" s="7" t="s">
        <v>19</v>
      </c>
      <c r="J559" s="7" t="s">
        <v>20</v>
      </c>
    </row>
    <row r="560" spans="1:10" ht="15" customHeight="1" x14ac:dyDescent="0.2">
      <c r="A560" s="8" t="s">
        <v>449</v>
      </c>
      <c r="B560" s="3">
        <f t="shared" si="72"/>
        <v>23</v>
      </c>
      <c r="C560" s="3" t="s">
        <v>17</v>
      </c>
      <c r="D560" s="3">
        <v>23</v>
      </c>
      <c r="E560" s="3">
        <v>69</v>
      </c>
      <c r="F560" s="3">
        <v>36</v>
      </c>
      <c r="G560" s="17">
        <v>9.4814815000000011E-2</v>
      </c>
      <c r="H560" s="13">
        <v>77.000000000000014</v>
      </c>
      <c r="I560" s="7" t="s">
        <v>19</v>
      </c>
      <c r="J560" s="7" t="s">
        <v>20</v>
      </c>
    </row>
    <row r="561" spans="1:10" ht="21" customHeight="1" x14ac:dyDescent="0.2">
      <c r="A561" s="8" t="s">
        <v>480</v>
      </c>
      <c r="B561" s="4">
        <f t="shared" si="72"/>
        <v>268</v>
      </c>
      <c r="C561" s="4">
        <f>SUM(C562:C573)</f>
        <v>4</v>
      </c>
      <c r="D561" s="4">
        <f t="shared" ref="D561:H561" si="78">SUM(D562:D573)</f>
        <v>264</v>
      </c>
      <c r="E561" s="4">
        <f t="shared" si="78"/>
        <v>1258</v>
      </c>
      <c r="F561" s="4">
        <f t="shared" si="78"/>
        <v>919</v>
      </c>
      <c r="G561" s="16">
        <f t="shared" si="78"/>
        <v>3.6435449680000001</v>
      </c>
      <c r="H561" s="12">
        <f t="shared" si="78"/>
        <v>8869.4</v>
      </c>
      <c r="I561" s="7" t="s">
        <v>19</v>
      </c>
      <c r="J561" s="7" t="s">
        <v>20</v>
      </c>
    </row>
    <row r="562" spans="1:10" ht="15" customHeight="1" x14ac:dyDescent="0.2">
      <c r="A562" s="8" t="s">
        <v>632</v>
      </c>
      <c r="B562" s="3">
        <f t="shared" si="72"/>
        <v>18</v>
      </c>
      <c r="C562" s="3" t="s">
        <v>17</v>
      </c>
      <c r="D562" s="3">
        <v>18</v>
      </c>
      <c r="E562" s="3">
        <v>87</v>
      </c>
      <c r="F562" s="3">
        <v>73</v>
      </c>
      <c r="G562" s="17">
        <v>0.118941801</v>
      </c>
      <c r="H562" s="13">
        <v>138.79999999999998</v>
      </c>
      <c r="I562" s="7" t="s">
        <v>19</v>
      </c>
      <c r="J562" s="7" t="s">
        <v>20</v>
      </c>
    </row>
    <row r="563" spans="1:10" ht="15" customHeight="1" x14ac:dyDescent="0.2">
      <c r="A563" s="8" t="s">
        <v>481</v>
      </c>
      <c r="B563" s="3">
        <f t="shared" si="72"/>
        <v>19</v>
      </c>
      <c r="C563" s="3" t="s">
        <v>17</v>
      </c>
      <c r="D563" s="3">
        <v>19</v>
      </c>
      <c r="E563" s="3">
        <v>211.99999999999997</v>
      </c>
      <c r="F563" s="3">
        <v>166.00000000000003</v>
      </c>
      <c r="G563" s="17">
        <v>0.27232803999999999</v>
      </c>
      <c r="H563" s="13">
        <v>515.34</v>
      </c>
      <c r="I563" s="7" t="s">
        <v>19</v>
      </c>
      <c r="J563" s="7" t="s">
        <v>20</v>
      </c>
    </row>
    <row r="564" spans="1:10" ht="15" customHeight="1" x14ac:dyDescent="0.2">
      <c r="A564" s="8" t="s">
        <v>333</v>
      </c>
      <c r="B564" s="3">
        <f t="shared" si="72"/>
        <v>6</v>
      </c>
      <c r="C564" s="3" t="s">
        <v>17</v>
      </c>
      <c r="D564" s="3">
        <v>6</v>
      </c>
      <c r="E564" s="3">
        <v>20</v>
      </c>
      <c r="F564" s="3">
        <v>13.000000000000002</v>
      </c>
      <c r="G564" s="17">
        <v>2.6455026999999999E-2</v>
      </c>
      <c r="H564" s="13">
        <v>31.77</v>
      </c>
      <c r="I564" s="7" t="s">
        <v>19</v>
      </c>
      <c r="J564" s="7" t="s">
        <v>20</v>
      </c>
    </row>
    <row r="565" spans="1:10" ht="15" customHeight="1" x14ac:dyDescent="0.2">
      <c r="A565" s="8" t="s">
        <v>482</v>
      </c>
      <c r="B565" s="3">
        <f t="shared" si="72"/>
        <v>30</v>
      </c>
      <c r="C565" s="3">
        <v>2</v>
      </c>
      <c r="D565" s="3">
        <v>28</v>
      </c>
      <c r="E565" s="3">
        <v>51</v>
      </c>
      <c r="F565" s="3">
        <v>39</v>
      </c>
      <c r="G565" s="17">
        <v>2.0661375639999999</v>
      </c>
      <c r="H565" s="13">
        <v>6135.2</v>
      </c>
      <c r="I565" s="7" t="s">
        <v>19</v>
      </c>
      <c r="J565" s="7" t="s">
        <v>20</v>
      </c>
    </row>
    <row r="566" spans="1:10" ht="15" customHeight="1" x14ac:dyDescent="0.2">
      <c r="A566" s="8" t="s">
        <v>483</v>
      </c>
      <c r="B566" s="3">
        <f t="shared" si="72"/>
        <v>79</v>
      </c>
      <c r="C566" s="3" t="s">
        <v>17</v>
      </c>
      <c r="D566" s="3">
        <v>79</v>
      </c>
      <c r="E566" s="3">
        <v>172.00000000000003</v>
      </c>
      <c r="F566" s="3">
        <v>112</v>
      </c>
      <c r="G566" s="17">
        <v>0.22857142399999994</v>
      </c>
      <c r="H566" s="13">
        <v>310.37999999999994</v>
      </c>
      <c r="I566" s="7" t="s">
        <v>19</v>
      </c>
      <c r="J566" s="7" t="s">
        <v>20</v>
      </c>
    </row>
    <row r="567" spans="1:10" ht="15" customHeight="1" x14ac:dyDescent="0.2">
      <c r="A567" s="8" t="s">
        <v>284</v>
      </c>
      <c r="B567" s="3">
        <f t="shared" si="72"/>
        <v>48</v>
      </c>
      <c r="C567" s="3">
        <v>1</v>
      </c>
      <c r="D567" s="3">
        <v>47</v>
      </c>
      <c r="E567" s="3">
        <v>204.00000000000006</v>
      </c>
      <c r="F567" s="3">
        <v>103.00000000000003</v>
      </c>
      <c r="G567" s="17">
        <v>0.264021165</v>
      </c>
      <c r="H567" s="13">
        <v>298.54999999999995</v>
      </c>
      <c r="I567" s="7" t="s">
        <v>19</v>
      </c>
      <c r="J567" s="7" t="s">
        <v>20</v>
      </c>
    </row>
    <row r="568" spans="1:10" ht="15" customHeight="1" x14ac:dyDescent="0.2">
      <c r="A568" s="8" t="s">
        <v>484</v>
      </c>
      <c r="B568" s="3">
        <f t="shared" si="72"/>
        <v>5</v>
      </c>
      <c r="C568" s="3" t="s">
        <v>17</v>
      </c>
      <c r="D568" s="3">
        <v>5</v>
      </c>
      <c r="E568" s="3">
        <v>58</v>
      </c>
      <c r="F568" s="3">
        <v>58</v>
      </c>
      <c r="G568" s="17">
        <v>8.0582010000000009E-2</v>
      </c>
      <c r="H568" s="13">
        <v>129.78000000000003</v>
      </c>
      <c r="I568" s="7" t="s">
        <v>19</v>
      </c>
      <c r="J568" s="7" t="s">
        <v>20</v>
      </c>
    </row>
    <row r="569" spans="1:10" ht="15" customHeight="1" x14ac:dyDescent="0.2">
      <c r="A569" s="8" t="s">
        <v>485</v>
      </c>
      <c r="B569" s="3">
        <f t="shared" si="72"/>
        <v>3</v>
      </c>
      <c r="C569" s="3">
        <v>1</v>
      </c>
      <c r="D569" s="3">
        <v>2</v>
      </c>
      <c r="E569" s="3">
        <v>5</v>
      </c>
      <c r="F569" s="3">
        <v>4</v>
      </c>
      <c r="G569" s="17">
        <v>6.6137569999999996E-3</v>
      </c>
      <c r="H569" s="13">
        <v>12</v>
      </c>
      <c r="I569" s="7" t="s">
        <v>19</v>
      </c>
      <c r="J569" s="7" t="s">
        <v>20</v>
      </c>
    </row>
    <row r="570" spans="1:10" ht="15" customHeight="1" x14ac:dyDescent="0.2">
      <c r="A570" s="8" t="s">
        <v>486</v>
      </c>
      <c r="B570" s="3">
        <f t="shared" si="72"/>
        <v>2</v>
      </c>
      <c r="C570" s="3" t="s">
        <v>17</v>
      </c>
      <c r="D570" s="3">
        <v>2</v>
      </c>
      <c r="E570" s="3">
        <v>26</v>
      </c>
      <c r="F570" s="3">
        <v>11</v>
      </c>
      <c r="G570" s="17">
        <v>3.1322750999999996E-2</v>
      </c>
      <c r="H570" s="13">
        <v>41</v>
      </c>
      <c r="I570" s="7" t="s">
        <v>19</v>
      </c>
      <c r="J570" s="7" t="s">
        <v>20</v>
      </c>
    </row>
    <row r="571" spans="1:10" ht="15" customHeight="1" x14ac:dyDescent="0.2">
      <c r="A571" s="8" t="s">
        <v>487</v>
      </c>
      <c r="B571" s="3">
        <f t="shared" si="72"/>
        <v>36</v>
      </c>
      <c r="C571" s="3" t="s">
        <v>17</v>
      </c>
      <c r="D571" s="3">
        <v>36</v>
      </c>
      <c r="E571" s="3">
        <v>98</v>
      </c>
      <c r="F571" s="3">
        <v>52.999999999999979</v>
      </c>
      <c r="G571" s="17">
        <v>0.12582010600000001</v>
      </c>
      <c r="H571" s="13">
        <v>155.89999999999992</v>
      </c>
      <c r="I571" s="7" t="s">
        <v>19</v>
      </c>
      <c r="J571" s="7" t="s">
        <v>20</v>
      </c>
    </row>
    <row r="572" spans="1:10" ht="15" customHeight="1" x14ac:dyDescent="0.2">
      <c r="A572" s="8" t="s">
        <v>488</v>
      </c>
      <c r="B572" s="3">
        <f t="shared" si="72"/>
        <v>8</v>
      </c>
      <c r="C572" s="3" t="s">
        <v>17</v>
      </c>
      <c r="D572" s="3">
        <v>8</v>
      </c>
      <c r="E572" s="3">
        <v>14</v>
      </c>
      <c r="F572" s="3">
        <v>5</v>
      </c>
      <c r="G572" s="17">
        <v>1.8518518000000001E-2</v>
      </c>
      <c r="H572" s="13">
        <v>8.8000000000000007</v>
      </c>
      <c r="I572" s="7" t="s">
        <v>19</v>
      </c>
      <c r="J572" s="7" t="s">
        <v>20</v>
      </c>
    </row>
    <row r="573" spans="1:10" ht="15" customHeight="1" x14ac:dyDescent="0.2">
      <c r="A573" s="8" t="s">
        <v>489</v>
      </c>
      <c r="B573" s="3">
        <f t="shared" si="72"/>
        <v>14</v>
      </c>
      <c r="C573" s="3" t="s">
        <v>17</v>
      </c>
      <c r="D573" s="3">
        <v>14</v>
      </c>
      <c r="E573" s="3">
        <v>310.99999999999994</v>
      </c>
      <c r="F573" s="3">
        <v>282.00000000000006</v>
      </c>
      <c r="G573" s="17">
        <v>0.40423280500000003</v>
      </c>
      <c r="H573" s="13">
        <v>1091.8799999999999</v>
      </c>
      <c r="I573" s="7" t="s">
        <v>19</v>
      </c>
      <c r="J573" s="7" t="s">
        <v>20</v>
      </c>
    </row>
    <row r="574" spans="1:10" ht="21" customHeight="1" x14ac:dyDescent="0.2">
      <c r="A574" s="8" t="s">
        <v>490</v>
      </c>
      <c r="B574" s="4">
        <f t="shared" si="72"/>
        <v>43</v>
      </c>
      <c r="C574" s="4">
        <f>SUM(C575:C580)</f>
        <v>1</v>
      </c>
      <c r="D574" s="4">
        <f t="shared" ref="D574:H574" si="79">SUM(D575:D580)</f>
        <v>42</v>
      </c>
      <c r="E574" s="4">
        <f t="shared" si="79"/>
        <v>1935</v>
      </c>
      <c r="F574" s="4">
        <f t="shared" si="79"/>
        <v>1895</v>
      </c>
      <c r="G574" s="16">
        <f t="shared" si="79"/>
        <v>3.3792063480000003</v>
      </c>
      <c r="H574" s="12">
        <f t="shared" si="79"/>
        <v>9893.17</v>
      </c>
      <c r="I574" s="7" t="s">
        <v>19</v>
      </c>
      <c r="J574" s="7" t="s">
        <v>20</v>
      </c>
    </row>
    <row r="575" spans="1:10" ht="15" customHeight="1" x14ac:dyDescent="0.2">
      <c r="A575" s="8" t="s">
        <v>633</v>
      </c>
      <c r="B575" s="3">
        <f t="shared" si="72"/>
        <v>1</v>
      </c>
      <c r="C575" s="3" t="s">
        <v>17</v>
      </c>
      <c r="D575" s="3">
        <v>1</v>
      </c>
      <c r="E575" s="3">
        <v>1</v>
      </c>
      <c r="F575" s="3">
        <v>1</v>
      </c>
      <c r="G575" s="17">
        <v>1.322751E-3</v>
      </c>
      <c r="H575" s="13">
        <v>6</v>
      </c>
      <c r="I575" s="7" t="s">
        <v>19</v>
      </c>
      <c r="J575" s="7" t="s">
        <v>20</v>
      </c>
    </row>
    <row r="576" spans="1:10" ht="15" customHeight="1" x14ac:dyDescent="0.2">
      <c r="A576" s="8" t="s">
        <v>491</v>
      </c>
      <c r="B576" s="3">
        <f t="shared" si="72"/>
        <v>4</v>
      </c>
      <c r="C576" s="3" t="s">
        <v>17</v>
      </c>
      <c r="D576" s="3">
        <v>4</v>
      </c>
      <c r="E576" s="3">
        <v>17</v>
      </c>
      <c r="F576" s="3">
        <v>17</v>
      </c>
      <c r="G576" s="17">
        <v>2.6613757000000002E-2</v>
      </c>
      <c r="H576" s="13">
        <v>51.999999999999993</v>
      </c>
      <c r="I576" s="7" t="s">
        <v>19</v>
      </c>
      <c r="J576" s="7" t="s">
        <v>20</v>
      </c>
    </row>
    <row r="577" spans="1:10" ht="15" customHeight="1" x14ac:dyDescent="0.2">
      <c r="A577" s="8" t="s">
        <v>492</v>
      </c>
      <c r="B577" s="3">
        <f t="shared" si="72"/>
        <v>7</v>
      </c>
      <c r="C577" s="3" t="s">
        <v>17</v>
      </c>
      <c r="D577" s="3">
        <v>7</v>
      </c>
      <c r="E577" s="3">
        <v>19</v>
      </c>
      <c r="F577" s="3">
        <v>19</v>
      </c>
      <c r="G577" s="17">
        <v>2.5132275000000003E-2</v>
      </c>
      <c r="H577" s="13">
        <v>46.87</v>
      </c>
      <c r="I577" s="7" t="s">
        <v>19</v>
      </c>
      <c r="J577" s="7" t="s">
        <v>20</v>
      </c>
    </row>
    <row r="578" spans="1:10" ht="15" customHeight="1" x14ac:dyDescent="0.2">
      <c r="A578" s="8" t="s">
        <v>493</v>
      </c>
      <c r="B578" s="3">
        <f t="shared" si="72"/>
        <v>3</v>
      </c>
      <c r="C578" s="3">
        <v>1</v>
      </c>
      <c r="D578" s="3">
        <v>2</v>
      </c>
      <c r="E578" s="3">
        <v>1810</v>
      </c>
      <c r="F578" s="3">
        <v>1810</v>
      </c>
      <c r="G578" s="17">
        <v>3.2126455030000001</v>
      </c>
      <c r="H578" s="13">
        <v>9637.9399999999987</v>
      </c>
      <c r="I578" s="7" t="s">
        <v>19</v>
      </c>
      <c r="J578" s="7" t="s">
        <v>20</v>
      </c>
    </row>
    <row r="579" spans="1:10" ht="15" customHeight="1" x14ac:dyDescent="0.2">
      <c r="A579" s="8" t="s">
        <v>494</v>
      </c>
      <c r="B579" s="3">
        <f t="shared" si="72"/>
        <v>9</v>
      </c>
      <c r="C579" s="3" t="s">
        <v>17</v>
      </c>
      <c r="D579" s="3">
        <v>9</v>
      </c>
      <c r="E579" s="3">
        <v>32</v>
      </c>
      <c r="F579" s="3">
        <v>10</v>
      </c>
      <c r="G579" s="17">
        <v>4.5873015000000003E-2</v>
      </c>
      <c r="H579" s="13">
        <v>26</v>
      </c>
      <c r="I579" s="7" t="s">
        <v>19</v>
      </c>
      <c r="J579" s="7" t="s">
        <v>20</v>
      </c>
    </row>
    <row r="580" spans="1:10" ht="15" customHeight="1" x14ac:dyDescent="0.2">
      <c r="A580" s="8" t="s">
        <v>495</v>
      </c>
      <c r="B580" s="3">
        <f t="shared" si="72"/>
        <v>19</v>
      </c>
      <c r="C580" s="3" t="s">
        <v>17</v>
      </c>
      <c r="D580" s="3">
        <v>19</v>
      </c>
      <c r="E580" s="3">
        <v>56</v>
      </c>
      <c r="F580" s="3">
        <v>38</v>
      </c>
      <c r="G580" s="17">
        <v>6.7619047000000015E-2</v>
      </c>
      <c r="H580" s="13">
        <v>124.36000000000001</v>
      </c>
      <c r="I580" s="7" t="s">
        <v>19</v>
      </c>
      <c r="J580" s="7" t="s">
        <v>20</v>
      </c>
    </row>
    <row r="581" spans="1:10" ht="21" customHeight="1" x14ac:dyDescent="0.2">
      <c r="A581" s="8" t="s">
        <v>496</v>
      </c>
      <c r="B581" s="4">
        <f t="shared" si="72"/>
        <v>48</v>
      </c>
      <c r="C581" s="4">
        <f>SUM(C582:C585)</f>
        <v>0</v>
      </c>
      <c r="D581" s="4">
        <f t="shared" ref="D581:H581" si="80">SUM(D582:D585)</f>
        <v>48</v>
      </c>
      <c r="E581" s="4">
        <f t="shared" si="80"/>
        <v>343</v>
      </c>
      <c r="F581" s="4">
        <f t="shared" si="80"/>
        <v>198</v>
      </c>
      <c r="G581" s="16">
        <f t="shared" si="80"/>
        <v>0.45904761799999999</v>
      </c>
      <c r="H581" s="12">
        <f t="shared" si="80"/>
        <v>720.08</v>
      </c>
      <c r="I581" s="7" t="s">
        <v>19</v>
      </c>
      <c r="J581" s="7" t="s">
        <v>20</v>
      </c>
    </row>
    <row r="582" spans="1:10" ht="15" customHeight="1" x14ac:dyDescent="0.2">
      <c r="A582" s="8" t="s">
        <v>634</v>
      </c>
      <c r="B582" s="3">
        <f t="shared" ref="B582:B645" si="81">SUM(C582:D582)</f>
        <v>34</v>
      </c>
      <c r="C582" s="3" t="s">
        <v>17</v>
      </c>
      <c r="D582" s="3">
        <v>34</v>
      </c>
      <c r="E582" s="3">
        <v>315</v>
      </c>
      <c r="F582" s="3">
        <v>171</v>
      </c>
      <c r="G582" s="17">
        <v>0.422010581</v>
      </c>
      <c r="H582" s="13">
        <v>596.49000000000012</v>
      </c>
      <c r="I582" s="7" t="s">
        <v>19</v>
      </c>
      <c r="J582" s="7" t="s">
        <v>20</v>
      </c>
    </row>
    <row r="583" spans="1:10" ht="15" customHeight="1" x14ac:dyDescent="0.2">
      <c r="A583" s="8" t="s">
        <v>78</v>
      </c>
      <c r="B583" s="3">
        <f t="shared" si="81"/>
        <v>6</v>
      </c>
      <c r="C583" s="3" t="s">
        <v>17</v>
      </c>
      <c r="D583" s="3">
        <v>6</v>
      </c>
      <c r="E583" s="3">
        <v>13.999999999999998</v>
      </c>
      <c r="F583" s="3">
        <v>13</v>
      </c>
      <c r="G583" s="17">
        <v>1.8518518000000001E-2</v>
      </c>
      <c r="H583" s="13">
        <v>64.739999999999995</v>
      </c>
      <c r="I583" s="7" t="s">
        <v>19</v>
      </c>
      <c r="J583" s="7" t="s">
        <v>20</v>
      </c>
    </row>
    <row r="584" spans="1:10" ht="15" customHeight="1" x14ac:dyDescent="0.2">
      <c r="A584" s="8" t="s">
        <v>269</v>
      </c>
      <c r="B584" s="3">
        <f t="shared" si="81"/>
        <v>2</v>
      </c>
      <c r="C584" s="3" t="s">
        <v>17</v>
      </c>
      <c r="D584" s="3">
        <v>2</v>
      </c>
      <c r="E584" s="3">
        <v>4</v>
      </c>
      <c r="F584" s="3">
        <v>4</v>
      </c>
      <c r="G584" s="17">
        <v>5.291006E-3</v>
      </c>
      <c r="H584" s="13">
        <v>19.939999999999998</v>
      </c>
      <c r="I584" s="7" t="s">
        <v>19</v>
      </c>
      <c r="J584" s="7" t="s">
        <v>20</v>
      </c>
    </row>
    <row r="585" spans="1:10" ht="15" customHeight="1" x14ac:dyDescent="0.2">
      <c r="A585" s="8" t="s">
        <v>497</v>
      </c>
      <c r="B585" s="3">
        <f t="shared" si="81"/>
        <v>6</v>
      </c>
      <c r="C585" s="3" t="s">
        <v>17</v>
      </c>
      <c r="D585" s="3">
        <v>6</v>
      </c>
      <c r="E585" s="3">
        <v>10</v>
      </c>
      <c r="F585" s="3">
        <v>10</v>
      </c>
      <c r="G585" s="17">
        <v>1.3227513E-2</v>
      </c>
      <c r="H585" s="13">
        <v>38.909999999999997</v>
      </c>
      <c r="I585" s="7" t="s">
        <v>19</v>
      </c>
      <c r="J585" s="7" t="s">
        <v>20</v>
      </c>
    </row>
    <row r="586" spans="1:10" ht="21" customHeight="1" x14ac:dyDescent="0.2">
      <c r="A586" s="8" t="s">
        <v>498</v>
      </c>
      <c r="B586" s="4">
        <f t="shared" si="81"/>
        <v>104</v>
      </c>
      <c r="C586" s="4">
        <f>SUM(C587:C591)</f>
        <v>4</v>
      </c>
      <c r="D586" s="4">
        <f t="shared" ref="D586:H586" si="82">SUM(D587:D591)</f>
        <v>100</v>
      </c>
      <c r="E586" s="4">
        <f t="shared" si="82"/>
        <v>1360</v>
      </c>
      <c r="F586" s="4">
        <f t="shared" si="82"/>
        <v>1151</v>
      </c>
      <c r="G586" s="16">
        <f t="shared" si="82"/>
        <v>1.7362962960000001</v>
      </c>
      <c r="H586" s="12">
        <f t="shared" si="82"/>
        <v>2768.5699999999997</v>
      </c>
      <c r="I586" s="7" t="s">
        <v>19</v>
      </c>
      <c r="J586" s="7" t="s">
        <v>20</v>
      </c>
    </row>
    <row r="587" spans="1:10" ht="15" customHeight="1" x14ac:dyDescent="0.2">
      <c r="A587" s="8" t="s">
        <v>635</v>
      </c>
      <c r="B587" s="3">
        <f t="shared" si="81"/>
        <v>10</v>
      </c>
      <c r="C587" s="3" t="s">
        <v>17</v>
      </c>
      <c r="D587" s="3">
        <v>10</v>
      </c>
      <c r="E587" s="3">
        <v>25.999999999999996</v>
      </c>
      <c r="F587" s="3">
        <v>14</v>
      </c>
      <c r="G587" s="17">
        <v>3.4391534999999994E-2</v>
      </c>
      <c r="H587" s="13">
        <v>33</v>
      </c>
      <c r="I587" s="7" t="s">
        <v>19</v>
      </c>
      <c r="J587" s="7" t="s">
        <v>20</v>
      </c>
    </row>
    <row r="588" spans="1:10" ht="15" customHeight="1" x14ac:dyDescent="0.2">
      <c r="A588" s="8" t="s">
        <v>499</v>
      </c>
      <c r="B588" s="3">
        <f t="shared" si="81"/>
        <v>36</v>
      </c>
      <c r="C588" s="3">
        <v>1</v>
      </c>
      <c r="D588" s="3">
        <v>35</v>
      </c>
      <c r="E588" s="3">
        <v>592.00000000000011</v>
      </c>
      <c r="F588" s="3">
        <v>504.99999999999994</v>
      </c>
      <c r="G588" s="17">
        <v>0.7777248670000001</v>
      </c>
      <c r="H588" s="13">
        <v>1245.0699999999997</v>
      </c>
      <c r="I588" s="7" t="s">
        <v>19</v>
      </c>
      <c r="J588" s="7" t="s">
        <v>20</v>
      </c>
    </row>
    <row r="589" spans="1:10" ht="15" customHeight="1" x14ac:dyDescent="0.2">
      <c r="A589" s="8" t="s">
        <v>500</v>
      </c>
      <c r="B589" s="3">
        <f t="shared" si="81"/>
        <v>6</v>
      </c>
      <c r="C589" s="3" t="s">
        <v>17</v>
      </c>
      <c r="D589" s="3">
        <v>6</v>
      </c>
      <c r="E589" s="3">
        <v>52</v>
      </c>
      <c r="F589" s="3">
        <v>23</v>
      </c>
      <c r="G589" s="17">
        <v>7.5873014999999988E-2</v>
      </c>
      <c r="H589" s="13">
        <v>10</v>
      </c>
      <c r="I589" s="7" t="s">
        <v>19</v>
      </c>
      <c r="J589" s="7" t="s">
        <v>20</v>
      </c>
    </row>
    <row r="590" spans="1:10" ht="15" customHeight="1" x14ac:dyDescent="0.2">
      <c r="A590" s="8" t="s">
        <v>113</v>
      </c>
      <c r="B590" s="3">
        <f t="shared" si="81"/>
        <v>14</v>
      </c>
      <c r="C590" s="3" t="s">
        <v>17</v>
      </c>
      <c r="D590" s="3">
        <v>14</v>
      </c>
      <c r="E590" s="3">
        <v>446.99999999999994</v>
      </c>
      <c r="F590" s="3">
        <v>406.00000000000006</v>
      </c>
      <c r="G590" s="17">
        <v>0.59174603199999998</v>
      </c>
      <c r="H590" s="13">
        <v>1149</v>
      </c>
      <c r="I590" s="7" t="s">
        <v>19</v>
      </c>
      <c r="J590" s="7" t="s">
        <v>20</v>
      </c>
    </row>
    <row r="591" spans="1:10" ht="15" customHeight="1" x14ac:dyDescent="0.2">
      <c r="A591" s="8" t="s">
        <v>313</v>
      </c>
      <c r="B591" s="3">
        <f t="shared" si="81"/>
        <v>38</v>
      </c>
      <c r="C591" s="3">
        <v>3</v>
      </c>
      <c r="D591" s="3">
        <v>35</v>
      </c>
      <c r="E591" s="3">
        <v>243</v>
      </c>
      <c r="F591" s="3">
        <v>202.99999999999997</v>
      </c>
      <c r="G591" s="17">
        <v>0.25656084700000004</v>
      </c>
      <c r="H591" s="13">
        <v>331.50000000000006</v>
      </c>
      <c r="I591" s="7" t="s">
        <v>19</v>
      </c>
      <c r="J591" s="7" t="s">
        <v>20</v>
      </c>
    </row>
    <row r="592" spans="1:10" ht="21" customHeight="1" x14ac:dyDescent="0.2">
      <c r="A592" s="8" t="s">
        <v>232</v>
      </c>
      <c r="B592" s="4">
        <f t="shared" si="81"/>
        <v>151</v>
      </c>
      <c r="C592" s="4">
        <f>SUM(C593:C598)</f>
        <v>6</v>
      </c>
      <c r="D592" s="4">
        <f t="shared" ref="D592:H592" si="83">SUM(D593:D598)</f>
        <v>145</v>
      </c>
      <c r="E592" s="4">
        <f t="shared" si="83"/>
        <v>620</v>
      </c>
      <c r="F592" s="4">
        <f t="shared" si="83"/>
        <v>364</v>
      </c>
      <c r="G592" s="16">
        <f t="shared" si="83"/>
        <v>0.79682539899999982</v>
      </c>
      <c r="H592" s="12">
        <f t="shared" si="83"/>
        <v>1147.5300000000002</v>
      </c>
      <c r="I592" s="7" t="s">
        <v>19</v>
      </c>
      <c r="J592" s="7" t="s">
        <v>20</v>
      </c>
    </row>
    <row r="593" spans="1:10" ht="15" customHeight="1" x14ac:dyDescent="0.2">
      <c r="A593" s="8" t="s">
        <v>636</v>
      </c>
      <c r="B593" s="3">
        <f t="shared" si="81"/>
        <v>9</v>
      </c>
      <c r="C593" s="3" t="s">
        <v>17</v>
      </c>
      <c r="D593" s="3">
        <v>9</v>
      </c>
      <c r="E593" s="3">
        <v>149</v>
      </c>
      <c r="F593" s="3">
        <v>77</v>
      </c>
      <c r="G593" s="17">
        <v>0.20190476099999999</v>
      </c>
      <c r="H593" s="13">
        <v>259.64</v>
      </c>
      <c r="I593" s="7" t="s">
        <v>19</v>
      </c>
      <c r="J593" s="7" t="s">
        <v>20</v>
      </c>
    </row>
    <row r="594" spans="1:10" ht="15" customHeight="1" x14ac:dyDescent="0.2">
      <c r="A594" s="8" t="s">
        <v>501</v>
      </c>
      <c r="B594" s="3">
        <f t="shared" si="81"/>
        <v>71</v>
      </c>
      <c r="C594" s="3">
        <v>1</v>
      </c>
      <c r="D594" s="3">
        <v>70</v>
      </c>
      <c r="E594" s="3">
        <v>165.00000000000006</v>
      </c>
      <c r="F594" s="3">
        <v>108.99999999999999</v>
      </c>
      <c r="G594" s="17">
        <v>0.21179893799999996</v>
      </c>
      <c r="H594" s="13">
        <v>270.64</v>
      </c>
      <c r="I594" s="7" t="s">
        <v>19</v>
      </c>
      <c r="J594" s="7" t="s">
        <v>20</v>
      </c>
    </row>
    <row r="595" spans="1:10" ht="15" customHeight="1" x14ac:dyDescent="0.2">
      <c r="A595" s="8" t="s">
        <v>502</v>
      </c>
      <c r="B595" s="3">
        <f t="shared" si="81"/>
        <v>32</v>
      </c>
      <c r="C595" s="3">
        <v>1</v>
      </c>
      <c r="D595" s="3">
        <v>31</v>
      </c>
      <c r="E595" s="3">
        <v>161.99999999999997</v>
      </c>
      <c r="F595" s="3">
        <v>112.99999999999999</v>
      </c>
      <c r="G595" s="17">
        <v>0.20523810099999992</v>
      </c>
      <c r="H595" s="13">
        <v>450.46999999999997</v>
      </c>
      <c r="I595" s="7" t="s">
        <v>19</v>
      </c>
      <c r="J595" s="7" t="s">
        <v>20</v>
      </c>
    </row>
    <row r="596" spans="1:10" ht="15" customHeight="1" x14ac:dyDescent="0.2">
      <c r="A596" s="8" t="s">
        <v>648</v>
      </c>
      <c r="B596" s="3">
        <f t="shared" si="81"/>
        <v>1</v>
      </c>
      <c r="C596" s="3" t="s">
        <v>17</v>
      </c>
      <c r="D596" s="3">
        <v>1</v>
      </c>
      <c r="E596" s="3">
        <v>1</v>
      </c>
      <c r="F596" s="3">
        <v>1</v>
      </c>
      <c r="G596" s="17">
        <v>1.322751E-3</v>
      </c>
      <c r="H596" s="13">
        <v>2</v>
      </c>
      <c r="I596" s="7" t="s">
        <v>19</v>
      </c>
      <c r="J596" s="7" t="s">
        <v>20</v>
      </c>
    </row>
    <row r="597" spans="1:10" ht="15" customHeight="1" x14ac:dyDescent="0.2">
      <c r="A597" s="8" t="s">
        <v>503</v>
      </c>
      <c r="B597" s="3">
        <f t="shared" si="81"/>
        <v>31</v>
      </c>
      <c r="C597" s="3">
        <v>3</v>
      </c>
      <c r="D597" s="3">
        <v>28</v>
      </c>
      <c r="E597" s="3">
        <v>70</v>
      </c>
      <c r="F597" s="3">
        <v>41.000000000000007</v>
      </c>
      <c r="G597" s="17">
        <v>8.9365080000000013E-2</v>
      </c>
      <c r="H597" s="13">
        <v>118.9</v>
      </c>
      <c r="I597" s="7" t="s">
        <v>19</v>
      </c>
      <c r="J597" s="7" t="s">
        <v>20</v>
      </c>
    </row>
    <row r="598" spans="1:10" ht="15" customHeight="1" x14ac:dyDescent="0.2">
      <c r="A598" s="8" t="s">
        <v>504</v>
      </c>
      <c r="B598" s="3">
        <f t="shared" si="81"/>
        <v>7</v>
      </c>
      <c r="C598" s="3">
        <v>1</v>
      </c>
      <c r="D598" s="3">
        <v>6</v>
      </c>
      <c r="E598" s="3">
        <v>73</v>
      </c>
      <c r="F598" s="3">
        <v>23</v>
      </c>
      <c r="G598" s="17">
        <v>8.7195767999999993E-2</v>
      </c>
      <c r="H598" s="13">
        <v>45.88</v>
      </c>
      <c r="I598" s="7" t="s">
        <v>19</v>
      </c>
      <c r="J598" s="7" t="s">
        <v>20</v>
      </c>
    </row>
    <row r="599" spans="1:10" ht="21" customHeight="1" x14ac:dyDescent="0.2">
      <c r="A599" s="8" t="s">
        <v>505</v>
      </c>
      <c r="B599" s="4">
        <f t="shared" si="81"/>
        <v>397</v>
      </c>
      <c r="C599" s="4">
        <f>SUM(C600:C615)</f>
        <v>45</v>
      </c>
      <c r="D599" s="4">
        <f t="shared" ref="D599:G599" si="84">SUM(D600:D615)</f>
        <v>352</v>
      </c>
      <c r="E599" s="4">
        <f t="shared" si="84"/>
        <v>2476</v>
      </c>
      <c r="F599" s="4">
        <f t="shared" si="84"/>
        <v>1567</v>
      </c>
      <c r="G599" s="16">
        <f t="shared" si="84"/>
        <v>3.2803650549999999</v>
      </c>
      <c r="H599" s="12">
        <f>SUM(H600:H615)</f>
        <v>5683.95</v>
      </c>
      <c r="I599" s="7" t="s">
        <v>19</v>
      </c>
      <c r="J599" s="7" t="s">
        <v>20</v>
      </c>
    </row>
    <row r="600" spans="1:10" ht="15" customHeight="1" x14ac:dyDescent="0.2">
      <c r="A600" s="8" t="s">
        <v>637</v>
      </c>
      <c r="B600" s="3">
        <f t="shared" si="81"/>
        <v>64</v>
      </c>
      <c r="C600" s="3">
        <v>14</v>
      </c>
      <c r="D600" s="3">
        <v>50</v>
      </c>
      <c r="E600" s="3">
        <v>181.00000000000003</v>
      </c>
      <c r="F600" s="3">
        <v>138.99999999999997</v>
      </c>
      <c r="G600" s="17">
        <v>0.25195766599999997</v>
      </c>
      <c r="H600" s="13">
        <v>474.66000000000008</v>
      </c>
      <c r="I600" s="7" t="s">
        <v>19</v>
      </c>
      <c r="J600" s="7" t="s">
        <v>20</v>
      </c>
    </row>
    <row r="601" spans="1:10" ht="15" customHeight="1" x14ac:dyDescent="0.2">
      <c r="A601" s="8" t="s">
        <v>318</v>
      </c>
      <c r="B601" s="3">
        <f t="shared" si="81"/>
        <v>69</v>
      </c>
      <c r="C601" s="3">
        <v>6</v>
      </c>
      <c r="D601" s="3">
        <v>63</v>
      </c>
      <c r="E601" s="3">
        <v>205.99999999999997</v>
      </c>
      <c r="F601" s="3">
        <v>71</v>
      </c>
      <c r="G601" s="17">
        <v>0.26989417300000001</v>
      </c>
      <c r="H601" s="13">
        <v>279.60000000000002</v>
      </c>
      <c r="I601" s="7" t="s">
        <v>19</v>
      </c>
      <c r="J601" s="7" t="s">
        <v>20</v>
      </c>
    </row>
    <row r="602" spans="1:10" ht="15" customHeight="1" x14ac:dyDescent="0.2">
      <c r="A602" s="8" t="s">
        <v>506</v>
      </c>
      <c r="B602" s="3">
        <f t="shared" si="81"/>
        <v>6</v>
      </c>
      <c r="C602" s="3" t="s">
        <v>17</v>
      </c>
      <c r="D602" s="3">
        <v>6</v>
      </c>
      <c r="E602" s="3">
        <v>22</v>
      </c>
      <c r="F602" s="3">
        <v>17</v>
      </c>
      <c r="G602" s="17">
        <v>2.9100529E-2</v>
      </c>
      <c r="H602" s="13">
        <v>69.28</v>
      </c>
      <c r="I602" s="7" t="s">
        <v>19</v>
      </c>
      <c r="J602" s="7" t="s">
        <v>20</v>
      </c>
    </row>
    <row r="603" spans="1:10" ht="15" customHeight="1" x14ac:dyDescent="0.2">
      <c r="A603" s="8" t="s">
        <v>507</v>
      </c>
      <c r="B603" s="3">
        <f t="shared" si="81"/>
        <v>28</v>
      </c>
      <c r="C603" s="3">
        <v>1</v>
      </c>
      <c r="D603" s="3">
        <v>27</v>
      </c>
      <c r="E603" s="3">
        <v>151</v>
      </c>
      <c r="F603" s="3">
        <v>72</v>
      </c>
      <c r="G603" s="17">
        <v>0.19216931100000004</v>
      </c>
      <c r="H603" s="13">
        <v>227.5</v>
      </c>
      <c r="I603" s="7" t="s">
        <v>19</v>
      </c>
      <c r="J603" s="7" t="s">
        <v>20</v>
      </c>
    </row>
    <row r="604" spans="1:10" ht="15" customHeight="1" x14ac:dyDescent="0.2">
      <c r="A604" s="8" t="s">
        <v>508</v>
      </c>
      <c r="B604" s="3">
        <f t="shared" si="81"/>
        <v>5</v>
      </c>
      <c r="C604" s="3">
        <v>1</v>
      </c>
      <c r="D604" s="3">
        <v>4</v>
      </c>
      <c r="E604" s="3">
        <v>29</v>
      </c>
      <c r="F604" s="3">
        <v>12</v>
      </c>
      <c r="G604" s="17">
        <v>3.0841269999999997E-2</v>
      </c>
      <c r="H604" s="13">
        <v>38.730000000000004</v>
      </c>
      <c r="I604" s="7" t="s">
        <v>19</v>
      </c>
      <c r="J604" s="7" t="s">
        <v>20</v>
      </c>
    </row>
    <row r="605" spans="1:10" ht="15" customHeight="1" x14ac:dyDescent="0.2">
      <c r="A605" s="8" t="s">
        <v>509</v>
      </c>
      <c r="B605" s="3">
        <f t="shared" si="81"/>
        <v>6</v>
      </c>
      <c r="C605" s="3" t="s">
        <v>17</v>
      </c>
      <c r="D605" s="3">
        <v>6</v>
      </c>
      <c r="E605" s="3">
        <v>15</v>
      </c>
      <c r="F605" s="3">
        <v>14</v>
      </c>
      <c r="G605" s="17">
        <v>1.9841270000000001E-2</v>
      </c>
      <c r="H605" s="13">
        <v>49.97</v>
      </c>
      <c r="I605" s="7" t="s">
        <v>19</v>
      </c>
      <c r="J605" s="7" t="s">
        <v>20</v>
      </c>
    </row>
    <row r="606" spans="1:10" ht="15" customHeight="1" x14ac:dyDescent="0.2">
      <c r="A606" s="8" t="s">
        <v>510</v>
      </c>
      <c r="B606" s="3">
        <f t="shared" si="81"/>
        <v>2</v>
      </c>
      <c r="C606" s="3" t="s">
        <v>17</v>
      </c>
      <c r="D606" s="3">
        <v>2</v>
      </c>
      <c r="E606" s="3">
        <v>9</v>
      </c>
      <c r="F606" s="3">
        <v>6</v>
      </c>
      <c r="G606" s="17">
        <v>1.1904761999999999E-2</v>
      </c>
      <c r="H606" s="13">
        <v>13.969999999999999</v>
      </c>
      <c r="I606" s="7" t="s">
        <v>19</v>
      </c>
      <c r="J606" s="7" t="s">
        <v>20</v>
      </c>
    </row>
    <row r="607" spans="1:10" ht="15" customHeight="1" x14ac:dyDescent="0.2">
      <c r="A607" s="8" t="s">
        <v>187</v>
      </c>
      <c r="B607" s="3">
        <f t="shared" si="81"/>
        <v>22</v>
      </c>
      <c r="C607" s="3" t="s">
        <v>17</v>
      </c>
      <c r="D607" s="3">
        <v>22</v>
      </c>
      <c r="E607" s="3">
        <v>57</v>
      </c>
      <c r="F607" s="3">
        <v>51.000000000000014</v>
      </c>
      <c r="G607" s="17">
        <v>7.8941798000000007E-2</v>
      </c>
      <c r="H607" s="13">
        <v>182.55</v>
      </c>
      <c r="I607" s="7" t="s">
        <v>19</v>
      </c>
      <c r="J607" s="7" t="s">
        <v>20</v>
      </c>
    </row>
    <row r="608" spans="1:10" ht="15" customHeight="1" x14ac:dyDescent="0.2">
      <c r="A608" s="8" t="s">
        <v>511</v>
      </c>
      <c r="B608" s="3">
        <f t="shared" si="81"/>
        <v>65</v>
      </c>
      <c r="C608" s="3">
        <v>9</v>
      </c>
      <c r="D608" s="3">
        <v>56</v>
      </c>
      <c r="E608" s="3">
        <v>716.00000000000011</v>
      </c>
      <c r="F608" s="3">
        <v>275</v>
      </c>
      <c r="G608" s="17">
        <v>0.94195766700000017</v>
      </c>
      <c r="H608" s="13">
        <v>1006.2599999999999</v>
      </c>
      <c r="I608" s="7" t="s">
        <v>19</v>
      </c>
      <c r="J608" s="7" t="s">
        <v>20</v>
      </c>
    </row>
    <row r="609" spans="1:10" ht="15" customHeight="1" x14ac:dyDescent="0.2">
      <c r="A609" s="8" t="s">
        <v>512</v>
      </c>
      <c r="B609" s="3">
        <f t="shared" si="81"/>
        <v>48</v>
      </c>
      <c r="C609" s="3">
        <v>6</v>
      </c>
      <c r="D609" s="3">
        <v>42</v>
      </c>
      <c r="E609" s="3">
        <v>315</v>
      </c>
      <c r="F609" s="3">
        <v>273.99999999999994</v>
      </c>
      <c r="G609" s="17">
        <v>0.42476190199999991</v>
      </c>
      <c r="H609" s="13">
        <v>993.46000000000049</v>
      </c>
      <c r="I609" s="7" t="s">
        <v>19</v>
      </c>
      <c r="J609" s="7" t="s">
        <v>20</v>
      </c>
    </row>
    <row r="610" spans="1:10" ht="15" customHeight="1" x14ac:dyDescent="0.2">
      <c r="A610" s="8" t="s">
        <v>486</v>
      </c>
      <c r="B610" s="3">
        <f t="shared" si="81"/>
        <v>5</v>
      </c>
      <c r="C610" s="3" t="s">
        <v>17</v>
      </c>
      <c r="D610" s="3">
        <v>5</v>
      </c>
      <c r="E610" s="3">
        <v>6</v>
      </c>
      <c r="F610" s="3">
        <v>4</v>
      </c>
      <c r="G610" s="17">
        <v>7.9365070000000006E-3</v>
      </c>
      <c r="H610" s="13">
        <v>16.939999999999998</v>
      </c>
      <c r="I610" s="7" t="s">
        <v>19</v>
      </c>
      <c r="J610" s="7" t="s">
        <v>20</v>
      </c>
    </row>
    <row r="611" spans="1:10" ht="15" customHeight="1" x14ac:dyDescent="0.2">
      <c r="A611" s="8" t="s">
        <v>513</v>
      </c>
      <c r="B611" s="3">
        <f t="shared" si="81"/>
        <v>12</v>
      </c>
      <c r="C611" s="3">
        <v>2</v>
      </c>
      <c r="D611" s="3">
        <v>10</v>
      </c>
      <c r="E611" s="3">
        <v>93</v>
      </c>
      <c r="F611" s="3">
        <v>87.999999999999986</v>
      </c>
      <c r="G611" s="17">
        <v>0.123809523</v>
      </c>
      <c r="H611" s="13">
        <v>307.29999999999995</v>
      </c>
      <c r="I611" s="7" t="s">
        <v>19</v>
      </c>
      <c r="J611" s="7" t="s">
        <v>20</v>
      </c>
    </row>
    <row r="612" spans="1:10" ht="15" customHeight="1" x14ac:dyDescent="0.2">
      <c r="A612" s="8" t="s">
        <v>514</v>
      </c>
      <c r="B612" s="3">
        <f t="shared" si="81"/>
        <v>6</v>
      </c>
      <c r="C612" s="3">
        <v>2</v>
      </c>
      <c r="D612" s="3">
        <v>4</v>
      </c>
      <c r="E612" s="3">
        <v>15</v>
      </c>
      <c r="F612" s="3">
        <v>9</v>
      </c>
      <c r="G612" s="17">
        <v>1.9841270000000001E-2</v>
      </c>
      <c r="H612" s="13">
        <v>30.1</v>
      </c>
      <c r="I612" s="7" t="s">
        <v>19</v>
      </c>
      <c r="J612" s="7" t="s">
        <v>20</v>
      </c>
    </row>
    <row r="613" spans="1:10" ht="15" customHeight="1" x14ac:dyDescent="0.2">
      <c r="A613" s="8" t="s">
        <v>515</v>
      </c>
      <c r="B613" s="3">
        <f t="shared" si="81"/>
        <v>30</v>
      </c>
      <c r="C613" s="3" t="s">
        <v>17</v>
      </c>
      <c r="D613" s="3">
        <v>30</v>
      </c>
      <c r="E613" s="3">
        <v>91.000000000000014</v>
      </c>
      <c r="F613" s="3">
        <v>75</v>
      </c>
      <c r="G613" s="17">
        <v>0.12391534399999998</v>
      </c>
      <c r="H613" s="13">
        <v>254.92000000000002</v>
      </c>
      <c r="I613" s="7" t="s">
        <v>19</v>
      </c>
      <c r="J613" s="7" t="s">
        <v>20</v>
      </c>
    </row>
    <row r="614" spans="1:10" ht="15" customHeight="1" x14ac:dyDescent="0.2">
      <c r="A614" s="8" t="s">
        <v>516</v>
      </c>
      <c r="B614" s="3">
        <f t="shared" si="81"/>
        <v>19</v>
      </c>
      <c r="C614" s="3">
        <v>4</v>
      </c>
      <c r="D614" s="3">
        <v>15</v>
      </c>
      <c r="E614" s="3">
        <v>501.99999999999994</v>
      </c>
      <c r="F614" s="3">
        <v>418</v>
      </c>
      <c r="G614" s="17">
        <v>0.66968253900000008</v>
      </c>
      <c r="H614" s="13">
        <v>1667.7099999999998</v>
      </c>
      <c r="I614" s="7" t="s">
        <v>19</v>
      </c>
      <c r="J614" s="7" t="s">
        <v>20</v>
      </c>
    </row>
    <row r="615" spans="1:10" ht="15" customHeight="1" x14ac:dyDescent="0.2">
      <c r="A615" s="8" t="s">
        <v>517</v>
      </c>
      <c r="B615" s="3">
        <f t="shared" si="81"/>
        <v>10</v>
      </c>
      <c r="C615" s="3" t="s">
        <v>17</v>
      </c>
      <c r="D615" s="3">
        <v>10</v>
      </c>
      <c r="E615" s="3">
        <v>68</v>
      </c>
      <c r="F615" s="3">
        <v>42</v>
      </c>
      <c r="G615" s="17">
        <v>8.380952400000001E-2</v>
      </c>
      <c r="H615" s="13">
        <v>71.000000000000014</v>
      </c>
      <c r="I615" s="7" t="s">
        <v>19</v>
      </c>
      <c r="J615" s="7" t="s">
        <v>20</v>
      </c>
    </row>
    <row r="616" spans="1:10" ht="21" customHeight="1" x14ac:dyDescent="0.2">
      <c r="A616" s="8" t="s">
        <v>518</v>
      </c>
      <c r="B616" s="4">
        <f t="shared" si="81"/>
        <v>202</v>
      </c>
      <c r="C616" s="4">
        <f>SUM(C617:C627)</f>
        <v>1</v>
      </c>
      <c r="D616" s="4">
        <f t="shared" ref="D616:G616" si="85">SUM(D617:D627)</f>
        <v>201</v>
      </c>
      <c r="E616" s="4">
        <f t="shared" si="85"/>
        <v>2457</v>
      </c>
      <c r="F616" s="4">
        <f t="shared" si="85"/>
        <v>1216</v>
      </c>
      <c r="G616" s="16">
        <f t="shared" si="85"/>
        <v>3.1892592439999996</v>
      </c>
      <c r="H616" s="12">
        <f>SUM(H617:H627)</f>
        <v>3191.8100000000004</v>
      </c>
      <c r="I616" s="7" t="s">
        <v>19</v>
      </c>
      <c r="J616" s="7" t="s">
        <v>20</v>
      </c>
    </row>
    <row r="617" spans="1:10" ht="15" customHeight="1" x14ac:dyDescent="0.2">
      <c r="A617" s="8" t="s">
        <v>638</v>
      </c>
      <c r="B617" s="3">
        <f t="shared" si="81"/>
        <v>12</v>
      </c>
      <c r="C617" s="3" t="s">
        <v>17</v>
      </c>
      <c r="D617" s="3">
        <v>12</v>
      </c>
      <c r="E617" s="3">
        <v>29</v>
      </c>
      <c r="F617" s="3">
        <v>27</v>
      </c>
      <c r="G617" s="17">
        <v>3.5132273999999998E-2</v>
      </c>
      <c r="H617" s="13">
        <v>90.7</v>
      </c>
      <c r="I617" s="7" t="s">
        <v>19</v>
      </c>
      <c r="J617" s="7" t="s">
        <v>20</v>
      </c>
    </row>
    <row r="618" spans="1:10" ht="15" customHeight="1" x14ac:dyDescent="0.2">
      <c r="A618" s="8" t="s">
        <v>331</v>
      </c>
      <c r="B618" s="3">
        <f t="shared" si="81"/>
        <v>1</v>
      </c>
      <c r="C618" s="3" t="s">
        <v>17</v>
      </c>
      <c r="D618" s="3">
        <v>1</v>
      </c>
      <c r="E618" s="3">
        <v>8</v>
      </c>
      <c r="F618" s="3">
        <v>5</v>
      </c>
      <c r="G618" s="17">
        <v>0.01</v>
      </c>
      <c r="H618" s="13">
        <v>18</v>
      </c>
      <c r="I618" s="7" t="s">
        <v>19</v>
      </c>
      <c r="J618" s="7" t="s">
        <v>20</v>
      </c>
    </row>
    <row r="619" spans="1:10" ht="15" customHeight="1" x14ac:dyDescent="0.2">
      <c r="A619" s="8" t="s">
        <v>519</v>
      </c>
      <c r="B619" s="3">
        <f t="shared" si="81"/>
        <v>25</v>
      </c>
      <c r="C619" s="3" t="s">
        <v>17</v>
      </c>
      <c r="D619" s="3">
        <v>25</v>
      </c>
      <c r="E619" s="3">
        <v>1064</v>
      </c>
      <c r="F619" s="3">
        <v>56.000000000000007</v>
      </c>
      <c r="G619" s="17">
        <v>1.4082010559999998</v>
      </c>
      <c r="H619" s="13">
        <v>147.6</v>
      </c>
      <c r="I619" s="7" t="s">
        <v>19</v>
      </c>
      <c r="J619" s="7" t="s">
        <v>20</v>
      </c>
    </row>
    <row r="620" spans="1:10" ht="15" customHeight="1" x14ac:dyDescent="0.2">
      <c r="A620" s="8" t="s">
        <v>520</v>
      </c>
      <c r="B620" s="3">
        <f t="shared" si="81"/>
        <v>6</v>
      </c>
      <c r="C620" s="3" t="s">
        <v>17</v>
      </c>
      <c r="D620" s="3">
        <v>6</v>
      </c>
      <c r="E620" s="3">
        <v>6.9999999999999991</v>
      </c>
      <c r="F620" s="3">
        <v>6</v>
      </c>
      <c r="G620" s="17">
        <v>9.2592580000000011E-3</v>
      </c>
      <c r="H620" s="13">
        <v>17</v>
      </c>
      <c r="I620" s="7" t="s">
        <v>19</v>
      </c>
      <c r="J620" s="7" t="s">
        <v>20</v>
      </c>
    </row>
    <row r="621" spans="1:10" ht="15" customHeight="1" x14ac:dyDescent="0.2">
      <c r="A621" s="8" t="s">
        <v>521</v>
      </c>
      <c r="B621" s="3">
        <f t="shared" si="81"/>
        <v>102</v>
      </c>
      <c r="C621" s="3">
        <v>1</v>
      </c>
      <c r="D621" s="3">
        <v>101</v>
      </c>
      <c r="E621" s="3">
        <v>840.00000000000011</v>
      </c>
      <c r="F621" s="3">
        <v>682</v>
      </c>
      <c r="G621" s="17">
        <v>1.0605820069999998</v>
      </c>
      <c r="H621" s="13">
        <v>1898.5300000000004</v>
      </c>
      <c r="I621" s="7" t="s">
        <v>19</v>
      </c>
      <c r="J621" s="7" t="s">
        <v>20</v>
      </c>
    </row>
    <row r="622" spans="1:10" ht="15" customHeight="1" x14ac:dyDescent="0.2">
      <c r="A622" s="8" t="s">
        <v>144</v>
      </c>
      <c r="B622" s="3">
        <f t="shared" si="81"/>
        <v>10</v>
      </c>
      <c r="C622" s="3" t="s">
        <v>17</v>
      </c>
      <c r="D622" s="3">
        <v>10</v>
      </c>
      <c r="E622" s="3">
        <v>16</v>
      </c>
      <c r="F622" s="3">
        <v>16</v>
      </c>
      <c r="G622" s="17">
        <v>2.1164018999999999E-2</v>
      </c>
      <c r="H622" s="13">
        <v>36.800000000000004</v>
      </c>
      <c r="I622" s="7" t="s">
        <v>19</v>
      </c>
      <c r="J622" s="7" t="s">
        <v>20</v>
      </c>
    </row>
    <row r="623" spans="1:10" ht="15" customHeight="1" x14ac:dyDescent="0.2">
      <c r="A623" s="8" t="s">
        <v>522</v>
      </c>
      <c r="B623" s="3">
        <f t="shared" si="81"/>
        <v>4</v>
      </c>
      <c r="C623" s="3" t="s">
        <v>17</v>
      </c>
      <c r="D623" s="3">
        <v>4</v>
      </c>
      <c r="E623" s="3">
        <v>16</v>
      </c>
      <c r="F623" s="3">
        <v>14</v>
      </c>
      <c r="G623" s="17">
        <v>1.7936507000000001E-2</v>
      </c>
      <c r="H623" s="13">
        <v>37.739999999999995</v>
      </c>
      <c r="I623" s="7" t="s">
        <v>19</v>
      </c>
      <c r="J623" s="7" t="s">
        <v>20</v>
      </c>
    </row>
    <row r="624" spans="1:10" ht="15" customHeight="1" x14ac:dyDescent="0.2">
      <c r="A624" s="8" t="s">
        <v>523</v>
      </c>
      <c r="B624" s="3">
        <f t="shared" si="81"/>
        <v>25</v>
      </c>
      <c r="C624" s="3" t="s">
        <v>17</v>
      </c>
      <c r="D624" s="3">
        <v>25</v>
      </c>
      <c r="E624" s="3">
        <v>97.000000000000014</v>
      </c>
      <c r="F624" s="3">
        <v>61.000000000000007</v>
      </c>
      <c r="G624" s="17">
        <v>0.12391534199999998</v>
      </c>
      <c r="H624" s="13">
        <v>160.80000000000001</v>
      </c>
      <c r="I624" s="7" t="s">
        <v>19</v>
      </c>
      <c r="J624" s="7" t="s">
        <v>20</v>
      </c>
    </row>
    <row r="625" spans="1:10" ht="15" customHeight="1" x14ac:dyDescent="0.2">
      <c r="A625" s="8" t="s">
        <v>524</v>
      </c>
      <c r="B625" s="3">
        <f t="shared" si="81"/>
        <v>9</v>
      </c>
      <c r="C625" s="3" t="s">
        <v>17</v>
      </c>
      <c r="D625" s="3">
        <v>9</v>
      </c>
      <c r="E625" s="3">
        <v>337.99999999999994</v>
      </c>
      <c r="F625" s="3">
        <v>335</v>
      </c>
      <c r="G625" s="17">
        <v>0.44719576699999997</v>
      </c>
      <c r="H625" s="13">
        <v>729.5999999999998</v>
      </c>
      <c r="I625" s="7" t="s">
        <v>19</v>
      </c>
      <c r="J625" s="7" t="s">
        <v>20</v>
      </c>
    </row>
    <row r="626" spans="1:10" ht="15" customHeight="1" x14ac:dyDescent="0.2">
      <c r="A626" s="8" t="s">
        <v>525</v>
      </c>
      <c r="B626" s="3">
        <f t="shared" si="81"/>
        <v>2</v>
      </c>
      <c r="C626" s="3" t="s">
        <v>17</v>
      </c>
      <c r="D626" s="3">
        <v>2</v>
      </c>
      <c r="E626" s="3">
        <v>34</v>
      </c>
      <c r="F626" s="3">
        <v>6</v>
      </c>
      <c r="G626" s="17">
        <v>4.5291005000000002E-2</v>
      </c>
      <c r="H626" s="13">
        <v>23.87</v>
      </c>
      <c r="I626" s="7" t="s">
        <v>19</v>
      </c>
      <c r="J626" s="7" t="s">
        <v>20</v>
      </c>
    </row>
    <row r="627" spans="1:10" ht="15" customHeight="1" x14ac:dyDescent="0.2">
      <c r="A627" s="8" t="s">
        <v>526</v>
      </c>
      <c r="B627" s="3">
        <f t="shared" si="81"/>
        <v>6</v>
      </c>
      <c r="C627" s="3" t="s">
        <v>17</v>
      </c>
      <c r="D627" s="3">
        <v>6</v>
      </c>
      <c r="E627" s="3">
        <v>8</v>
      </c>
      <c r="F627" s="3">
        <v>8</v>
      </c>
      <c r="G627" s="17">
        <v>1.0582009E-2</v>
      </c>
      <c r="H627" s="13">
        <v>31.169999999999995</v>
      </c>
      <c r="I627" s="7" t="s">
        <v>19</v>
      </c>
      <c r="J627" s="7" t="s">
        <v>20</v>
      </c>
    </row>
    <row r="628" spans="1:10" ht="21" customHeight="1" x14ac:dyDescent="0.2">
      <c r="A628" s="8" t="s">
        <v>527</v>
      </c>
      <c r="B628" s="4">
        <f t="shared" si="81"/>
        <v>201</v>
      </c>
      <c r="C628" s="4">
        <f>SUM(C629:C633)</f>
        <v>1</v>
      </c>
      <c r="D628" s="4">
        <f>SUM(D629:D633)</f>
        <v>200</v>
      </c>
      <c r="E628" s="4">
        <f t="shared" ref="E628:G628" si="86">SUM(E629:E633)</f>
        <v>1897</v>
      </c>
      <c r="F628" s="4">
        <f t="shared" si="86"/>
        <v>1595.0000000000002</v>
      </c>
      <c r="G628" s="16">
        <f t="shared" si="86"/>
        <v>2.4881481520000004</v>
      </c>
      <c r="H628" s="12">
        <f>SUM(H629:H633)</f>
        <v>4837.29</v>
      </c>
      <c r="I628" s="7" t="s">
        <v>19</v>
      </c>
      <c r="J628" s="7" t="s">
        <v>20</v>
      </c>
    </row>
    <row r="629" spans="1:10" ht="15" customHeight="1" x14ac:dyDescent="0.2">
      <c r="A629" s="8" t="s">
        <v>639</v>
      </c>
      <c r="B629" s="3">
        <f t="shared" si="81"/>
        <v>57</v>
      </c>
      <c r="C629" s="3" t="s">
        <v>17</v>
      </c>
      <c r="D629" s="3">
        <v>57</v>
      </c>
      <c r="E629" s="3">
        <v>315.99999999999994</v>
      </c>
      <c r="F629" s="3">
        <v>266.99999999999994</v>
      </c>
      <c r="G629" s="17">
        <v>0.42179894300000004</v>
      </c>
      <c r="H629" s="13">
        <v>857.44999999999993</v>
      </c>
      <c r="I629" s="7" t="s">
        <v>19</v>
      </c>
      <c r="J629" s="7" t="s">
        <v>20</v>
      </c>
    </row>
    <row r="630" spans="1:10" ht="15" customHeight="1" x14ac:dyDescent="0.2">
      <c r="A630" s="8" t="s">
        <v>528</v>
      </c>
      <c r="B630" s="3">
        <f t="shared" si="81"/>
        <v>42</v>
      </c>
      <c r="C630" s="3" t="s">
        <v>17</v>
      </c>
      <c r="D630" s="3">
        <v>42</v>
      </c>
      <c r="E630" s="3">
        <v>382.00000000000011</v>
      </c>
      <c r="F630" s="3">
        <v>296</v>
      </c>
      <c r="G630" s="17">
        <v>0.47698412800000006</v>
      </c>
      <c r="H630" s="13">
        <v>956.60000000000014</v>
      </c>
      <c r="I630" s="7" t="s">
        <v>19</v>
      </c>
      <c r="J630" s="7" t="s">
        <v>20</v>
      </c>
    </row>
    <row r="631" spans="1:10" ht="15" customHeight="1" x14ac:dyDescent="0.2">
      <c r="A631" s="8" t="s">
        <v>353</v>
      </c>
      <c r="B631" s="3">
        <f t="shared" si="81"/>
        <v>49</v>
      </c>
      <c r="C631" s="3">
        <v>1</v>
      </c>
      <c r="D631" s="3">
        <v>48</v>
      </c>
      <c r="E631" s="3">
        <v>484.00000000000006</v>
      </c>
      <c r="F631" s="3">
        <v>417.00000000000017</v>
      </c>
      <c r="G631" s="17">
        <v>0.64476190600000016</v>
      </c>
      <c r="H631" s="13">
        <v>1500.7500000000002</v>
      </c>
      <c r="I631" s="7" t="s">
        <v>19</v>
      </c>
      <c r="J631" s="7" t="s">
        <v>20</v>
      </c>
    </row>
    <row r="632" spans="1:10" ht="15" customHeight="1" x14ac:dyDescent="0.2">
      <c r="A632" s="8" t="s">
        <v>529</v>
      </c>
      <c r="B632" s="3">
        <f t="shared" si="81"/>
        <v>36</v>
      </c>
      <c r="C632" s="3" t="s">
        <v>17</v>
      </c>
      <c r="D632" s="3">
        <v>36</v>
      </c>
      <c r="E632" s="3">
        <v>228.99999999999994</v>
      </c>
      <c r="F632" s="3">
        <v>178</v>
      </c>
      <c r="G632" s="17">
        <v>0.29359788399999998</v>
      </c>
      <c r="H632" s="13">
        <v>583.07999999999993</v>
      </c>
      <c r="I632" s="7" t="s">
        <v>19</v>
      </c>
      <c r="J632" s="7" t="s">
        <v>20</v>
      </c>
    </row>
    <row r="633" spans="1:10" ht="15" customHeight="1" x14ac:dyDescent="0.2">
      <c r="A633" s="8" t="s">
        <v>530</v>
      </c>
      <c r="B633" s="3">
        <f t="shared" si="81"/>
        <v>17</v>
      </c>
      <c r="C633" s="3" t="s">
        <v>17</v>
      </c>
      <c r="D633" s="3">
        <v>17</v>
      </c>
      <c r="E633" s="3">
        <v>485.99999999999994</v>
      </c>
      <c r="F633" s="3">
        <v>437</v>
      </c>
      <c r="G633" s="17">
        <v>0.65100529100000004</v>
      </c>
      <c r="H633" s="13">
        <v>939.41000000000008</v>
      </c>
      <c r="I633" s="7" t="s">
        <v>19</v>
      </c>
      <c r="J633" s="7" t="s">
        <v>20</v>
      </c>
    </row>
    <row r="634" spans="1:10" ht="21" customHeight="1" x14ac:dyDescent="0.2">
      <c r="A634" s="8" t="s">
        <v>12</v>
      </c>
      <c r="B634" s="4">
        <f t="shared" si="81"/>
        <v>71</v>
      </c>
      <c r="C634" s="4">
        <f>C635</f>
        <v>1</v>
      </c>
      <c r="D634" s="4">
        <f t="shared" ref="D634:H634" si="87">D635</f>
        <v>70</v>
      </c>
      <c r="E634" s="4">
        <f t="shared" si="87"/>
        <v>353</v>
      </c>
      <c r="F634" s="4">
        <f t="shared" si="87"/>
        <v>207</v>
      </c>
      <c r="G634" s="16">
        <f t="shared" si="87"/>
        <v>0.46693121500000001</v>
      </c>
      <c r="H634" s="12">
        <f t="shared" si="87"/>
        <v>600.09000000000015</v>
      </c>
      <c r="I634" s="7" t="s">
        <v>19</v>
      </c>
      <c r="J634" s="7" t="s">
        <v>20</v>
      </c>
    </row>
    <row r="635" spans="1:10" ht="21" customHeight="1" x14ac:dyDescent="0.2">
      <c r="A635" s="8" t="s">
        <v>531</v>
      </c>
      <c r="B635" s="4">
        <f t="shared" si="81"/>
        <v>71</v>
      </c>
      <c r="C635" s="4">
        <f>SUM(C636:C638)</f>
        <v>1</v>
      </c>
      <c r="D635" s="4">
        <f t="shared" ref="D635:G635" si="88">SUM(D636:D638)</f>
        <v>70</v>
      </c>
      <c r="E635" s="4">
        <f t="shared" si="88"/>
        <v>353</v>
      </c>
      <c r="F635" s="4">
        <f t="shared" si="88"/>
        <v>207</v>
      </c>
      <c r="G635" s="16">
        <f t="shared" si="88"/>
        <v>0.46693121500000001</v>
      </c>
      <c r="H635" s="12">
        <f>SUM(H636:H638)</f>
        <v>600.09000000000015</v>
      </c>
      <c r="I635" s="7" t="s">
        <v>19</v>
      </c>
      <c r="J635" s="7" t="s">
        <v>20</v>
      </c>
    </row>
    <row r="636" spans="1:10" ht="15" customHeight="1" x14ac:dyDescent="0.2">
      <c r="A636" s="8" t="s">
        <v>640</v>
      </c>
      <c r="B636" s="3">
        <f t="shared" si="81"/>
        <v>42</v>
      </c>
      <c r="C636" s="3" t="s">
        <v>17</v>
      </c>
      <c r="D636" s="3">
        <v>42</v>
      </c>
      <c r="E636" s="3">
        <v>236.00000000000003</v>
      </c>
      <c r="F636" s="3">
        <v>127</v>
      </c>
      <c r="G636" s="17">
        <v>0.30772486599999999</v>
      </c>
      <c r="H636" s="13">
        <v>366.82000000000011</v>
      </c>
      <c r="I636" s="7" t="s">
        <v>19</v>
      </c>
      <c r="J636" s="7" t="s">
        <v>20</v>
      </c>
    </row>
    <row r="637" spans="1:10" ht="15" customHeight="1" x14ac:dyDescent="0.2">
      <c r="A637" s="8" t="s">
        <v>532</v>
      </c>
      <c r="B637" s="3">
        <f t="shared" si="81"/>
        <v>4</v>
      </c>
      <c r="C637" s="3" t="s">
        <v>17</v>
      </c>
      <c r="D637" s="3">
        <v>4</v>
      </c>
      <c r="E637" s="3">
        <v>47</v>
      </c>
      <c r="F637" s="3">
        <v>24</v>
      </c>
      <c r="G637" s="17">
        <v>5.9259259000000009E-2</v>
      </c>
      <c r="H637" s="13">
        <v>52</v>
      </c>
      <c r="I637" s="7" t="s">
        <v>19</v>
      </c>
      <c r="J637" s="7" t="s">
        <v>20</v>
      </c>
    </row>
    <row r="638" spans="1:10" ht="15" customHeight="1" x14ac:dyDescent="0.2">
      <c r="A638" s="8" t="s">
        <v>533</v>
      </c>
      <c r="B638" s="3">
        <f t="shared" si="81"/>
        <v>25</v>
      </c>
      <c r="C638" s="3">
        <v>1</v>
      </c>
      <c r="D638" s="3">
        <v>24</v>
      </c>
      <c r="E638" s="3">
        <v>69.999999999999986</v>
      </c>
      <c r="F638" s="3">
        <v>55.999999999999993</v>
      </c>
      <c r="G638" s="17">
        <v>9.9947090000000016E-2</v>
      </c>
      <c r="H638" s="13">
        <v>181.27</v>
      </c>
      <c r="I638" s="7" t="s">
        <v>19</v>
      </c>
      <c r="J638" s="7" t="s">
        <v>20</v>
      </c>
    </row>
    <row r="639" spans="1:10" ht="21" customHeight="1" x14ac:dyDescent="0.2">
      <c r="A639" s="8" t="s">
        <v>15</v>
      </c>
      <c r="B639" s="4">
        <f t="shared" si="81"/>
        <v>140</v>
      </c>
      <c r="C639" s="4">
        <f>C640+C644</f>
        <v>5</v>
      </c>
      <c r="D639" s="4">
        <f t="shared" ref="D639:H639" si="89">D640+D644</f>
        <v>135</v>
      </c>
      <c r="E639" s="4">
        <f t="shared" si="89"/>
        <v>20003</v>
      </c>
      <c r="F639" s="4">
        <f t="shared" si="89"/>
        <v>11429.000000000004</v>
      </c>
      <c r="G639" s="16">
        <f t="shared" si="89"/>
        <v>26.500582010000002</v>
      </c>
      <c r="H639" s="12">
        <f t="shared" si="89"/>
        <v>40625.490000000005</v>
      </c>
      <c r="I639" s="7" t="s">
        <v>19</v>
      </c>
      <c r="J639" s="7" t="s">
        <v>20</v>
      </c>
    </row>
    <row r="640" spans="1:10" ht="21" customHeight="1" x14ac:dyDescent="0.2">
      <c r="A640" s="8" t="s">
        <v>534</v>
      </c>
      <c r="B640" s="4">
        <f t="shared" si="81"/>
        <v>133</v>
      </c>
      <c r="C640" s="4">
        <f>SUM(C641:C643)</f>
        <v>2</v>
      </c>
      <c r="D640" s="4">
        <f t="shared" ref="D640:H640" si="90">SUM(D641:D643)</f>
        <v>131</v>
      </c>
      <c r="E640" s="4">
        <f t="shared" si="90"/>
        <v>17646</v>
      </c>
      <c r="F640" s="4">
        <f t="shared" si="90"/>
        <v>9222.0000000000036</v>
      </c>
      <c r="G640" s="16">
        <f t="shared" si="90"/>
        <v>22.491322751000002</v>
      </c>
      <c r="H640" s="12">
        <f t="shared" si="90"/>
        <v>32400.690000000002</v>
      </c>
      <c r="I640" s="7" t="s">
        <v>19</v>
      </c>
      <c r="J640" s="7" t="s">
        <v>20</v>
      </c>
    </row>
    <row r="641" spans="1:10" ht="15" customHeight="1" x14ac:dyDescent="0.2">
      <c r="A641" s="8" t="s">
        <v>641</v>
      </c>
      <c r="B641" s="3">
        <f t="shared" si="81"/>
        <v>6</v>
      </c>
      <c r="C641" s="3" t="s">
        <v>17</v>
      </c>
      <c r="D641" s="3">
        <v>6</v>
      </c>
      <c r="E641" s="3">
        <v>775</v>
      </c>
      <c r="F641" s="3">
        <v>68</v>
      </c>
      <c r="G641" s="17">
        <v>1.033227514</v>
      </c>
      <c r="H641" s="13">
        <v>270</v>
      </c>
      <c r="I641" s="7" t="s">
        <v>19</v>
      </c>
      <c r="J641" s="7" t="s">
        <v>20</v>
      </c>
    </row>
    <row r="642" spans="1:10" ht="15" customHeight="1" x14ac:dyDescent="0.2">
      <c r="A642" s="8" t="s">
        <v>535</v>
      </c>
      <c r="B642" s="3">
        <f t="shared" si="81"/>
        <v>62</v>
      </c>
      <c r="C642" s="3">
        <v>1</v>
      </c>
      <c r="D642" s="3">
        <v>61</v>
      </c>
      <c r="E642" s="3">
        <v>11658.000000000002</v>
      </c>
      <c r="F642" s="3">
        <v>8067.0000000000027</v>
      </c>
      <c r="G642" s="17">
        <v>16.064656085000003</v>
      </c>
      <c r="H642" s="13">
        <v>28645.63</v>
      </c>
      <c r="I642" s="7" t="s">
        <v>19</v>
      </c>
      <c r="J642" s="7" t="s">
        <v>20</v>
      </c>
    </row>
    <row r="643" spans="1:10" ht="15" customHeight="1" x14ac:dyDescent="0.2">
      <c r="A643" s="8" t="s">
        <v>536</v>
      </c>
      <c r="B643" s="3">
        <f t="shared" si="81"/>
        <v>65</v>
      </c>
      <c r="C643" s="3">
        <v>1</v>
      </c>
      <c r="D643" s="3">
        <v>64</v>
      </c>
      <c r="E643" s="3">
        <v>5212.9999999999982</v>
      </c>
      <c r="F643" s="3">
        <v>1087</v>
      </c>
      <c r="G643" s="17">
        <v>5.3934391519999991</v>
      </c>
      <c r="H643" s="13">
        <v>3485.06</v>
      </c>
      <c r="I643" s="7" t="s">
        <v>19</v>
      </c>
      <c r="J643" s="7" t="s">
        <v>20</v>
      </c>
    </row>
    <row r="644" spans="1:10" ht="21" customHeight="1" x14ac:dyDescent="0.2">
      <c r="A644" s="8" t="s">
        <v>537</v>
      </c>
      <c r="B644" s="4">
        <f t="shared" si="81"/>
        <v>7</v>
      </c>
      <c r="C644" s="4">
        <f>SUM(C645:C646)</f>
        <v>3</v>
      </c>
      <c r="D644" s="4">
        <f t="shared" ref="D644:H644" si="91">SUM(D645:D646)</f>
        <v>4</v>
      </c>
      <c r="E644" s="4">
        <f t="shared" si="91"/>
        <v>2357</v>
      </c>
      <c r="F644" s="4">
        <f t="shared" si="91"/>
        <v>2207</v>
      </c>
      <c r="G644" s="16">
        <f t="shared" si="91"/>
        <v>4.0092592590000002</v>
      </c>
      <c r="H644" s="12">
        <f t="shared" si="91"/>
        <v>8224.7999999999993</v>
      </c>
      <c r="I644" s="7" t="s">
        <v>19</v>
      </c>
      <c r="J644" s="7" t="s">
        <v>20</v>
      </c>
    </row>
    <row r="645" spans="1:10" ht="15" customHeight="1" x14ac:dyDescent="0.2">
      <c r="A645" s="8" t="s">
        <v>538</v>
      </c>
      <c r="B645" s="3">
        <f t="shared" si="81"/>
        <v>5</v>
      </c>
      <c r="C645" s="3">
        <v>3</v>
      </c>
      <c r="D645" s="3">
        <v>2</v>
      </c>
      <c r="E645" s="3">
        <v>2353</v>
      </c>
      <c r="F645" s="3">
        <v>2203</v>
      </c>
      <c r="G645" s="17">
        <v>4.0039682540000001</v>
      </c>
      <c r="H645" s="13">
        <v>8205</v>
      </c>
      <c r="I645" s="7" t="s">
        <v>19</v>
      </c>
      <c r="J645" s="7" t="s">
        <v>20</v>
      </c>
    </row>
    <row r="646" spans="1:10" ht="15" customHeight="1" x14ac:dyDescent="0.2">
      <c r="A646" s="8" t="s">
        <v>539</v>
      </c>
      <c r="B646" s="3">
        <f t="shared" ref="B646:B691" si="92">SUM(C646:D646)</f>
        <v>2</v>
      </c>
      <c r="C646" s="3" t="s">
        <v>17</v>
      </c>
      <c r="D646" s="3">
        <v>2</v>
      </c>
      <c r="E646" s="3">
        <v>4</v>
      </c>
      <c r="F646" s="3">
        <v>4</v>
      </c>
      <c r="G646" s="17">
        <v>5.2910049999999997E-3</v>
      </c>
      <c r="H646" s="13">
        <v>19.799999999999997</v>
      </c>
      <c r="I646" s="7" t="s">
        <v>19</v>
      </c>
      <c r="J646" s="7" t="s">
        <v>20</v>
      </c>
    </row>
    <row r="647" spans="1:10" ht="21" customHeight="1" x14ac:dyDescent="0.2">
      <c r="A647" s="8" t="s">
        <v>16</v>
      </c>
      <c r="B647" s="4">
        <f t="shared" si="92"/>
        <v>386</v>
      </c>
      <c r="C647" s="4">
        <f>C648+C652+C658+C671+C688</f>
        <v>17</v>
      </c>
      <c r="D647" s="4">
        <f>D648+D652+D658+D667+D671+D682+D685+D688</f>
        <v>369</v>
      </c>
      <c r="E647" s="4">
        <f t="shared" ref="E647:G647" si="93">E648+E652+E658+E667+E671+E682+E685+E688</f>
        <v>7954.0000000000009</v>
      </c>
      <c r="F647" s="4">
        <f t="shared" si="93"/>
        <v>4765</v>
      </c>
      <c r="G647" s="16">
        <f t="shared" si="93"/>
        <v>11.685978821000001</v>
      </c>
      <c r="H647" s="12">
        <f>H648+H652+H658+H667+H671+H682+H685+H688</f>
        <v>18685.310000000001</v>
      </c>
      <c r="I647" s="7" t="s">
        <v>19</v>
      </c>
      <c r="J647" s="7" t="s">
        <v>20</v>
      </c>
    </row>
    <row r="648" spans="1:10" ht="21" customHeight="1" x14ac:dyDescent="0.2">
      <c r="A648" s="8" t="s">
        <v>540</v>
      </c>
      <c r="B648" s="4">
        <f t="shared" si="92"/>
        <v>7</v>
      </c>
      <c r="C648" s="4">
        <f>SUM(C649:C651)</f>
        <v>2</v>
      </c>
      <c r="D648" s="4">
        <f t="shared" ref="D648:H648" si="94">SUM(D649:D651)</f>
        <v>5</v>
      </c>
      <c r="E648" s="4">
        <f t="shared" si="94"/>
        <v>66</v>
      </c>
      <c r="F648" s="4">
        <f t="shared" si="94"/>
        <v>9</v>
      </c>
      <c r="G648" s="16">
        <f t="shared" si="94"/>
        <v>0.29793650700000002</v>
      </c>
      <c r="H648" s="12">
        <f t="shared" si="94"/>
        <v>36.769999999999996</v>
      </c>
      <c r="I648" s="7" t="s">
        <v>19</v>
      </c>
      <c r="J648" s="7" t="s">
        <v>20</v>
      </c>
    </row>
    <row r="649" spans="1:10" ht="15" customHeight="1" x14ac:dyDescent="0.2">
      <c r="A649" s="8" t="s">
        <v>642</v>
      </c>
      <c r="B649" s="3">
        <f t="shared" si="92"/>
        <v>2</v>
      </c>
      <c r="C649" s="3">
        <v>1</v>
      </c>
      <c r="D649" s="3">
        <v>1</v>
      </c>
      <c r="E649" s="3">
        <v>31</v>
      </c>
      <c r="F649" s="3">
        <v>1</v>
      </c>
      <c r="G649" s="17">
        <v>0.25132275100000001</v>
      </c>
      <c r="H649" s="13">
        <v>3.9699999999999998</v>
      </c>
      <c r="I649" s="7" t="s">
        <v>19</v>
      </c>
      <c r="J649" s="7" t="s">
        <v>20</v>
      </c>
    </row>
    <row r="650" spans="1:10" ht="15" customHeight="1" x14ac:dyDescent="0.2">
      <c r="A650" s="8" t="s">
        <v>541</v>
      </c>
      <c r="B650" s="3">
        <f t="shared" si="92"/>
        <v>3</v>
      </c>
      <c r="C650" s="3" t="s">
        <v>17</v>
      </c>
      <c r="D650" s="3">
        <v>3</v>
      </c>
      <c r="E650" s="3">
        <v>22</v>
      </c>
      <c r="F650" s="3">
        <v>6</v>
      </c>
      <c r="G650" s="17">
        <v>3.2645502E-2</v>
      </c>
      <c r="H650" s="13">
        <v>28.799999999999997</v>
      </c>
      <c r="I650" s="7" t="s">
        <v>19</v>
      </c>
      <c r="J650" s="7" t="s">
        <v>20</v>
      </c>
    </row>
    <row r="651" spans="1:10" ht="15" customHeight="1" x14ac:dyDescent="0.2">
      <c r="A651" s="8" t="s">
        <v>542</v>
      </c>
      <c r="B651" s="3">
        <f t="shared" si="92"/>
        <v>2</v>
      </c>
      <c r="C651" s="3">
        <v>1</v>
      </c>
      <c r="D651" s="3">
        <v>1</v>
      </c>
      <c r="E651" s="3">
        <v>13</v>
      </c>
      <c r="F651" s="3">
        <v>2</v>
      </c>
      <c r="G651" s="17">
        <v>1.3968253999999999E-2</v>
      </c>
      <c r="H651" s="13">
        <v>4</v>
      </c>
      <c r="I651" s="7" t="s">
        <v>19</v>
      </c>
      <c r="J651" s="7" t="s">
        <v>20</v>
      </c>
    </row>
    <row r="652" spans="1:10" ht="21" customHeight="1" x14ac:dyDescent="0.2">
      <c r="A652" s="8" t="s">
        <v>543</v>
      </c>
      <c r="B652" s="4">
        <f t="shared" si="92"/>
        <v>9</v>
      </c>
      <c r="C652" s="4">
        <f>SUM(C653:C657)</f>
        <v>3</v>
      </c>
      <c r="D652" s="4">
        <f t="shared" ref="D652:H652" si="95">SUM(D653:D657)</f>
        <v>6</v>
      </c>
      <c r="E652" s="4">
        <f t="shared" si="95"/>
        <v>54</v>
      </c>
      <c r="F652" s="4">
        <f t="shared" si="95"/>
        <v>8</v>
      </c>
      <c r="G652" s="16">
        <f t="shared" si="95"/>
        <v>6.8518517000000001E-2</v>
      </c>
      <c r="H652" s="12">
        <f t="shared" si="95"/>
        <v>9.9699999999999989</v>
      </c>
      <c r="I652" s="7" t="s">
        <v>19</v>
      </c>
      <c r="J652" s="7" t="s">
        <v>20</v>
      </c>
    </row>
    <row r="653" spans="1:10" ht="15" customHeight="1" x14ac:dyDescent="0.2">
      <c r="A653" s="8" t="s">
        <v>643</v>
      </c>
      <c r="B653" s="3">
        <f t="shared" si="92"/>
        <v>1</v>
      </c>
      <c r="C653" s="3" t="s">
        <v>17</v>
      </c>
      <c r="D653" s="3">
        <v>1</v>
      </c>
      <c r="E653" s="3">
        <v>1</v>
      </c>
      <c r="F653" s="3">
        <v>1</v>
      </c>
      <c r="G653" s="17">
        <v>1.322751E-3</v>
      </c>
      <c r="H653" s="13">
        <v>2</v>
      </c>
      <c r="I653" s="7" t="s">
        <v>19</v>
      </c>
      <c r="J653" s="7" t="s">
        <v>20</v>
      </c>
    </row>
    <row r="654" spans="1:10" ht="15" customHeight="1" x14ac:dyDescent="0.2">
      <c r="A654" s="8" t="s">
        <v>544</v>
      </c>
      <c r="B654" s="3">
        <f t="shared" si="92"/>
        <v>2</v>
      </c>
      <c r="C654" s="3" t="s">
        <v>17</v>
      </c>
      <c r="D654" s="3">
        <v>2</v>
      </c>
      <c r="E654" s="3">
        <v>5</v>
      </c>
      <c r="F654" s="3">
        <v>5</v>
      </c>
      <c r="G654" s="17">
        <v>6.6137559999999993E-3</v>
      </c>
      <c r="H654" s="13">
        <v>2</v>
      </c>
      <c r="I654" s="7" t="s">
        <v>19</v>
      </c>
      <c r="J654" s="7" t="s">
        <v>20</v>
      </c>
    </row>
    <row r="655" spans="1:10" ht="15" customHeight="1" x14ac:dyDescent="0.2">
      <c r="A655" s="8" t="s">
        <v>545</v>
      </c>
      <c r="B655" s="3">
        <f t="shared" si="92"/>
        <v>3</v>
      </c>
      <c r="C655" s="3" t="s">
        <v>17</v>
      </c>
      <c r="D655" s="3">
        <v>3</v>
      </c>
      <c r="E655" s="3">
        <v>5</v>
      </c>
      <c r="F655" s="3">
        <v>1</v>
      </c>
      <c r="G655" s="17">
        <v>6.6137560000000001E-3</v>
      </c>
      <c r="H655" s="13">
        <v>3.9699999999999998</v>
      </c>
      <c r="I655" s="7" t="s">
        <v>19</v>
      </c>
      <c r="J655" s="7" t="s">
        <v>20</v>
      </c>
    </row>
    <row r="656" spans="1:10" ht="15" customHeight="1" x14ac:dyDescent="0.2">
      <c r="A656" s="8" t="s">
        <v>546</v>
      </c>
      <c r="B656" s="3">
        <f t="shared" si="92"/>
        <v>2</v>
      </c>
      <c r="C656" s="3">
        <v>2</v>
      </c>
      <c r="D656" s="3" t="s">
        <v>17</v>
      </c>
      <c r="E656" s="3">
        <v>3</v>
      </c>
      <c r="F656" s="3">
        <v>1</v>
      </c>
      <c r="G656" s="17">
        <v>3.9682540000000001E-3</v>
      </c>
      <c r="H656" s="13">
        <v>2</v>
      </c>
      <c r="I656" s="7" t="s">
        <v>19</v>
      </c>
      <c r="J656" s="7" t="s">
        <v>20</v>
      </c>
    </row>
    <row r="657" spans="1:10" ht="15" customHeight="1" x14ac:dyDescent="0.2">
      <c r="A657" s="8" t="s">
        <v>547</v>
      </c>
      <c r="B657" s="3">
        <f t="shared" si="92"/>
        <v>1</v>
      </c>
      <c r="C657" s="3">
        <v>1</v>
      </c>
      <c r="D657" s="3" t="s">
        <v>17</v>
      </c>
      <c r="E657" s="3">
        <v>40</v>
      </c>
      <c r="F657" s="3" t="s">
        <v>17</v>
      </c>
      <c r="G657" s="17">
        <v>0.05</v>
      </c>
      <c r="H657" s="13" t="s">
        <v>17</v>
      </c>
      <c r="I657" s="7" t="s">
        <v>19</v>
      </c>
      <c r="J657" s="7" t="s">
        <v>20</v>
      </c>
    </row>
    <row r="658" spans="1:10" ht="21" customHeight="1" x14ac:dyDescent="0.2">
      <c r="A658" s="8" t="s">
        <v>548</v>
      </c>
      <c r="B658" s="4">
        <f t="shared" si="92"/>
        <v>90</v>
      </c>
      <c r="C658" s="4">
        <f>SUM(C659:C666)</f>
        <v>5</v>
      </c>
      <c r="D658" s="4">
        <f t="shared" ref="D658:H658" si="96">SUM(D659:D666)</f>
        <v>85</v>
      </c>
      <c r="E658" s="4">
        <f t="shared" si="96"/>
        <v>4539.0000000000009</v>
      </c>
      <c r="F658" s="4">
        <f t="shared" si="96"/>
        <v>2636</v>
      </c>
      <c r="G658" s="16">
        <f t="shared" si="96"/>
        <v>6.9807407369999996</v>
      </c>
      <c r="H658" s="12">
        <f t="shared" si="96"/>
        <v>13054.230000000001</v>
      </c>
      <c r="I658" s="7" t="s">
        <v>19</v>
      </c>
      <c r="J658" s="7" t="s">
        <v>20</v>
      </c>
    </row>
    <row r="659" spans="1:10" ht="15" customHeight="1" x14ac:dyDescent="0.2">
      <c r="A659" s="8" t="s">
        <v>644</v>
      </c>
      <c r="B659" s="3">
        <f t="shared" si="92"/>
        <v>33</v>
      </c>
      <c r="C659" s="3">
        <v>1</v>
      </c>
      <c r="D659" s="3">
        <v>32</v>
      </c>
      <c r="E659" s="3">
        <v>363.00000000000006</v>
      </c>
      <c r="F659" s="3">
        <v>156</v>
      </c>
      <c r="G659" s="17">
        <v>0.46862433699999995</v>
      </c>
      <c r="H659" s="13">
        <v>502.64000000000004</v>
      </c>
      <c r="I659" s="7" t="s">
        <v>19</v>
      </c>
      <c r="J659" s="7" t="s">
        <v>20</v>
      </c>
    </row>
    <row r="660" spans="1:10" ht="15" customHeight="1" x14ac:dyDescent="0.2">
      <c r="A660" s="8" t="s">
        <v>549</v>
      </c>
      <c r="B660" s="3">
        <f t="shared" si="92"/>
        <v>13</v>
      </c>
      <c r="C660" s="3" t="s">
        <v>17</v>
      </c>
      <c r="D660" s="3">
        <v>13</v>
      </c>
      <c r="E660" s="3">
        <v>33</v>
      </c>
      <c r="F660" s="3">
        <v>18.000000000000004</v>
      </c>
      <c r="G660" s="17">
        <v>4.3650793E-2</v>
      </c>
      <c r="H660" s="13">
        <v>52.47</v>
      </c>
      <c r="I660" s="7" t="s">
        <v>19</v>
      </c>
      <c r="J660" s="7" t="s">
        <v>20</v>
      </c>
    </row>
    <row r="661" spans="1:10" ht="15" customHeight="1" x14ac:dyDescent="0.2">
      <c r="A661" s="8" t="s">
        <v>550</v>
      </c>
      <c r="B661" s="3">
        <f t="shared" si="92"/>
        <v>1</v>
      </c>
      <c r="C661" s="3" t="s">
        <v>17</v>
      </c>
      <c r="D661" s="3">
        <v>1</v>
      </c>
      <c r="E661" s="3">
        <v>1</v>
      </c>
      <c r="F661" s="3">
        <v>1</v>
      </c>
      <c r="G661" s="17">
        <v>1.322751E-3</v>
      </c>
      <c r="H661" s="13" t="s">
        <v>17</v>
      </c>
      <c r="I661" s="7" t="s">
        <v>19</v>
      </c>
      <c r="J661" s="7" t="s">
        <v>20</v>
      </c>
    </row>
    <row r="662" spans="1:10" ht="15" customHeight="1" x14ac:dyDescent="0.2">
      <c r="A662" s="8" t="s">
        <v>551</v>
      </c>
      <c r="B662" s="3">
        <f t="shared" si="92"/>
        <v>16</v>
      </c>
      <c r="C662" s="3">
        <v>1</v>
      </c>
      <c r="D662" s="3">
        <v>15</v>
      </c>
      <c r="E662" s="3">
        <v>4039.0000000000005</v>
      </c>
      <c r="F662" s="3">
        <v>2404</v>
      </c>
      <c r="G662" s="17">
        <v>6.3296825399999994</v>
      </c>
      <c r="H662" s="13">
        <v>12314</v>
      </c>
      <c r="I662" s="7" t="s">
        <v>19</v>
      </c>
      <c r="J662" s="7" t="s">
        <v>20</v>
      </c>
    </row>
    <row r="663" spans="1:10" ht="15" customHeight="1" x14ac:dyDescent="0.2">
      <c r="A663" s="8" t="s">
        <v>552</v>
      </c>
      <c r="B663" s="3">
        <f t="shared" si="92"/>
        <v>5</v>
      </c>
      <c r="C663" s="3">
        <v>1</v>
      </c>
      <c r="D663" s="3">
        <v>4</v>
      </c>
      <c r="E663" s="3">
        <v>10</v>
      </c>
      <c r="F663" s="3">
        <v>10</v>
      </c>
      <c r="G663" s="17">
        <v>1.3227513E-2</v>
      </c>
      <c r="H663" s="13">
        <v>28.88</v>
      </c>
      <c r="I663" s="7" t="s">
        <v>19</v>
      </c>
      <c r="J663" s="7" t="s">
        <v>20</v>
      </c>
    </row>
    <row r="664" spans="1:10" ht="15" customHeight="1" x14ac:dyDescent="0.2">
      <c r="A664" s="8" t="s">
        <v>553</v>
      </c>
      <c r="B664" s="3">
        <f t="shared" si="92"/>
        <v>13</v>
      </c>
      <c r="C664" s="3">
        <v>1</v>
      </c>
      <c r="D664" s="3">
        <v>12</v>
      </c>
      <c r="E664" s="3">
        <v>70</v>
      </c>
      <c r="F664" s="3">
        <v>29.999999999999996</v>
      </c>
      <c r="G664" s="17">
        <v>8.9682539999999991E-2</v>
      </c>
      <c r="H664" s="13">
        <v>103.36999999999999</v>
      </c>
      <c r="I664" s="7" t="s">
        <v>19</v>
      </c>
      <c r="J664" s="7" t="s">
        <v>20</v>
      </c>
    </row>
    <row r="665" spans="1:10" ht="15" customHeight="1" x14ac:dyDescent="0.2">
      <c r="A665" s="8" t="s">
        <v>554</v>
      </c>
      <c r="B665" s="3">
        <f t="shared" si="92"/>
        <v>1</v>
      </c>
      <c r="C665" s="3">
        <v>1</v>
      </c>
      <c r="D665" s="3" t="s">
        <v>17</v>
      </c>
      <c r="E665" s="3">
        <v>12</v>
      </c>
      <c r="F665" s="3">
        <v>6</v>
      </c>
      <c r="G665" s="17">
        <v>0.02</v>
      </c>
      <c r="H665" s="13">
        <v>30</v>
      </c>
      <c r="I665" s="7" t="s">
        <v>19</v>
      </c>
      <c r="J665" s="7" t="s">
        <v>20</v>
      </c>
    </row>
    <row r="666" spans="1:10" ht="15" customHeight="1" x14ac:dyDescent="0.2">
      <c r="A666" s="8" t="s">
        <v>555</v>
      </c>
      <c r="B666" s="3">
        <f t="shared" si="92"/>
        <v>8</v>
      </c>
      <c r="C666" s="3" t="s">
        <v>17</v>
      </c>
      <c r="D666" s="3">
        <v>8</v>
      </c>
      <c r="E666" s="3">
        <v>11</v>
      </c>
      <c r="F666" s="3">
        <v>11</v>
      </c>
      <c r="G666" s="17">
        <v>1.4550263000000001E-2</v>
      </c>
      <c r="H666" s="13">
        <v>22.869999999999997</v>
      </c>
      <c r="I666" s="7" t="s">
        <v>19</v>
      </c>
      <c r="J666" s="7" t="s">
        <v>20</v>
      </c>
    </row>
    <row r="667" spans="1:10" ht="21" customHeight="1" x14ac:dyDescent="0.2">
      <c r="A667" s="8" t="s">
        <v>556</v>
      </c>
      <c r="B667" s="4">
        <f t="shared" si="92"/>
        <v>6</v>
      </c>
      <c r="C667" s="4">
        <f>SUM(C668:C670)</f>
        <v>0</v>
      </c>
      <c r="D667" s="4">
        <f t="shared" ref="D667:H667" si="97">SUM(D668:D670)</f>
        <v>6</v>
      </c>
      <c r="E667" s="4">
        <f t="shared" si="97"/>
        <v>812</v>
      </c>
      <c r="F667" s="4">
        <f t="shared" si="97"/>
        <v>808</v>
      </c>
      <c r="G667" s="16">
        <f t="shared" si="97"/>
        <v>1.075873015</v>
      </c>
      <c r="H667" s="12">
        <f t="shared" si="97"/>
        <v>1213.97</v>
      </c>
      <c r="I667" s="7" t="s">
        <v>19</v>
      </c>
      <c r="J667" s="7" t="s">
        <v>20</v>
      </c>
    </row>
    <row r="668" spans="1:10" ht="15" customHeight="1" x14ac:dyDescent="0.2">
      <c r="A668" s="8" t="s">
        <v>645</v>
      </c>
      <c r="B668" s="3">
        <f t="shared" si="92"/>
        <v>1</v>
      </c>
      <c r="C668" s="3" t="s">
        <v>17</v>
      </c>
      <c r="D668" s="3">
        <v>1</v>
      </c>
      <c r="E668" s="3">
        <v>800</v>
      </c>
      <c r="F668" s="3">
        <v>800</v>
      </c>
      <c r="G668" s="17">
        <v>1.06</v>
      </c>
      <c r="H668" s="13">
        <v>1200</v>
      </c>
      <c r="I668" s="7" t="s">
        <v>19</v>
      </c>
      <c r="J668" s="7" t="s">
        <v>20</v>
      </c>
    </row>
    <row r="669" spans="1:10" ht="15" customHeight="1" x14ac:dyDescent="0.2">
      <c r="A669" s="8" t="s">
        <v>557</v>
      </c>
      <c r="B669" s="3">
        <f t="shared" si="92"/>
        <v>2</v>
      </c>
      <c r="C669" s="3" t="s">
        <v>17</v>
      </c>
      <c r="D669" s="3">
        <v>2</v>
      </c>
      <c r="E669" s="3">
        <v>5</v>
      </c>
      <c r="F669" s="3">
        <v>5</v>
      </c>
      <c r="G669" s="17">
        <v>6.6137560000000001E-3</v>
      </c>
      <c r="H669" s="13">
        <v>11.969999999999999</v>
      </c>
      <c r="I669" s="7" t="s">
        <v>19</v>
      </c>
      <c r="J669" s="7" t="s">
        <v>20</v>
      </c>
    </row>
    <row r="670" spans="1:10" ht="15" customHeight="1" x14ac:dyDescent="0.2">
      <c r="A670" s="8" t="s">
        <v>558</v>
      </c>
      <c r="B670" s="3">
        <f t="shared" si="92"/>
        <v>3</v>
      </c>
      <c r="C670" s="3" t="s">
        <v>17</v>
      </c>
      <c r="D670" s="3">
        <v>3</v>
      </c>
      <c r="E670" s="3">
        <v>7</v>
      </c>
      <c r="F670" s="3">
        <v>3</v>
      </c>
      <c r="G670" s="17">
        <v>9.2592590000000006E-3</v>
      </c>
      <c r="H670" s="13">
        <v>2</v>
      </c>
      <c r="I670" s="7" t="s">
        <v>19</v>
      </c>
      <c r="J670" s="7" t="s">
        <v>20</v>
      </c>
    </row>
    <row r="671" spans="1:10" ht="21" customHeight="1" x14ac:dyDescent="0.2">
      <c r="A671" s="8" t="s">
        <v>559</v>
      </c>
      <c r="B671" s="4">
        <f t="shared" si="92"/>
        <v>197</v>
      </c>
      <c r="C671" s="4">
        <f>SUM(C672:C681)</f>
        <v>2</v>
      </c>
      <c r="D671" s="4">
        <f t="shared" ref="D671:H671" si="98">SUM(D672:D681)</f>
        <v>195</v>
      </c>
      <c r="E671" s="4">
        <f t="shared" si="98"/>
        <v>864</v>
      </c>
      <c r="F671" s="4">
        <f t="shared" si="98"/>
        <v>515</v>
      </c>
      <c r="G671" s="16">
        <f t="shared" si="98"/>
        <v>1.1231745989999999</v>
      </c>
      <c r="H671" s="12">
        <f t="shared" si="98"/>
        <v>1474.85</v>
      </c>
      <c r="I671" s="7" t="s">
        <v>19</v>
      </c>
      <c r="J671" s="7" t="s">
        <v>20</v>
      </c>
    </row>
    <row r="672" spans="1:10" ht="15" customHeight="1" x14ac:dyDescent="0.2">
      <c r="A672" s="8" t="s">
        <v>646</v>
      </c>
      <c r="B672" s="3">
        <f t="shared" si="92"/>
        <v>30</v>
      </c>
      <c r="C672" s="3">
        <v>1</v>
      </c>
      <c r="D672" s="3">
        <v>29</v>
      </c>
      <c r="E672" s="3">
        <v>60.000000000000014</v>
      </c>
      <c r="F672" s="3">
        <v>40.999999999999986</v>
      </c>
      <c r="G672" s="17">
        <v>7.6137562999999991E-2</v>
      </c>
      <c r="H672" s="13">
        <v>122.89999999999998</v>
      </c>
      <c r="I672" s="7" t="s">
        <v>19</v>
      </c>
      <c r="J672" s="7" t="s">
        <v>20</v>
      </c>
    </row>
    <row r="673" spans="1:10" ht="15" customHeight="1" x14ac:dyDescent="0.2">
      <c r="A673" s="8" t="s">
        <v>560</v>
      </c>
      <c r="B673" s="3">
        <f t="shared" si="92"/>
        <v>12</v>
      </c>
      <c r="C673" s="3" t="s">
        <v>17</v>
      </c>
      <c r="D673" s="3">
        <v>12</v>
      </c>
      <c r="E673" s="3">
        <v>30</v>
      </c>
      <c r="F673" s="3">
        <v>23</v>
      </c>
      <c r="G673" s="17">
        <v>3.9682539000000003E-2</v>
      </c>
      <c r="H673" s="13">
        <v>67.580000000000013</v>
      </c>
      <c r="I673" s="7" t="s">
        <v>19</v>
      </c>
      <c r="J673" s="7" t="s">
        <v>20</v>
      </c>
    </row>
    <row r="674" spans="1:10" ht="15" customHeight="1" x14ac:dyDescent="0.2">
      <c r="A674" s="8" t="s">
        <v>561</v>
      </c>
      <c r="B674" s="3">
        <f t="shared" si="92"/>
        <v>17</v>
      </c>
      <c r="C674" s="3">
        <v>1</v>
      </c>
      <c r="D674" s="3">
        <v>16</v>
      </c>
      <c r="E674" s="3">
        <v>55</v>
      </c>
      <c r="F674" s="3">
        <v>32</v>
      </c>
      <c r="G674" s="17">
        <v>6.9682539000000016E-2</v>
      </c>
      <c r="H674" s="13">
        <v>114.79</v>
      </c>
      <c r="I674" s="7" t="s">
        <v>19</v>
      </c>
      <c r="J674" s="7" t="s">
        <v>20</v>
      </c>
    </row>
    <row r="675" spans="1:10" ht="15" customHeight="1" x14ac:dyDescent="0.2">
      <c r="A675" s="8" t="s">
        <v>562</v>
      </c>
      <c r="B675" s="3">
        <f t="shared" si="92"/>
        <v>20</v>
      </c>
      <c r="C675" s="3" t="s">
        <v>17</v>
      </c>
      <c r="D675" s="3">
        <v>20</v>
      </c>
      <c r="E675" s="3">
        <v>45.999999999999986</v>
      </c>
      <c r="F675" s="3">
        <v>22</v>
      </c>
      <c r="G675" s="17">
        <v>6.0846560999999987E-2</v>
      </c>
      <c r="H675" s="13">
        <v>46.219999999999992</v>
      </c>
      <c r="I675" s="7" t="s">
        <v>19</v>
      </c>
      <c r="J675" s="7" t="s">
        <v>20</v>
      </c>
    </row>
    <row r="676" spans="1:10" ht="15" customHeight="1" x14ac:dyDescent="0.2">
      <c r="A676" s="8" t="s">
        <v>563</v>
      </c>
      <c r="B676" s="3">
        <f t="shared" si="92"/>
        <v>35</v>
      </c>
      <c r="C676" s="3" t="s">
        <v>17</v>
      </c>
      <c r="D676" s="3">
        <v>35</v>
      </c>
      <c r="E676" s="3">
        <v>242</v>
      </c>
      <c r="F676" s="3">
        <v>146.00000000000003</v>
      </c>
      <c r="G676" s="17">
        <v>0.32037037199999996</v>
      </c>
      <c r="H676" s="13">
        <v>436.47999999999996</v>
      </c>
      <c r="I676" s="7" t="s">
        <v>19</v>
      </c>
      <c r="J676" s="7" t="s">
        <v>20</v>
      </c>
    </row>
    <row r="677" spans="1:10" ht="15" customHeight="1" x14ac:dyDescent="0.2">
      <c r="A677" s="8" t="s">
        <v>564</v>
      </c>
      <c r="B677" s="3">
        <f t="shared" si="92"/>
        <v>4</v>
      </c>
      <c r="C677" s="3" t="s">
        <v>17</v>
      </c>
      <c r="D677" s="3">
        <v>4</v>
      </c>
      <c r="E677" s="3">
        <v>82</v>
      </c>
      <c r="F677" s="3">
        <v>22</v>
      </c>
      <c r="G677" s="17">
        <v>0.109259259</v>
      </c>
      <c r="H677" s="13">
        <v>18</v>
      </c>
      <c r="I677" s="7" t="s">
        <v>19</v>
      </c>
      <c r="J677" s="7" t="s">
        <v>20</v>
      </c>
    </row>
    <row r="678" spans="1:10" ht="15" customHeight="1" x14ac:dyDescent="0.2">
      <c r="A678" s="8" t="s">
        <v>565</v>
      </c>
      <c r="B678" s="3">
        <f t="shared" si="92"/>
        <v>11</v>
      </c>
      <c r="C678" s="3" t="s">
        <v>17</v>
      </c>
      <c r="D678" s="3">
        <v>11</v>
      </c>
      <c r="E678" s="3">
        <v>59.999999999999993</v>
      </c>
      <c r="F678" s="3">
        <v>55</v>
      </c>
      <c r="G678" s="17">
        <v>7.9100529000000003E-2</v>
      </c>
      <c r="H678" s="13">
        <v>204.91</v>
      </c>
      <c r="I678" s="7" t="s">
        <v>19</v>
      </c>
      <c r="J678" s="7" t="s">
        <v>20</v>
      </c>
    </row>
    <row r="679" spans="1:10" ht="15" customHeight="1" x14ac:dyDescent="0.2">
      <c r="A679" s="8" t="s">
        <v>566</v>
      </c>
      <c r="B679" s="3">
        <f t="shared" si="92"/>
        <v>8</v>
      </c>
      <c r="C679" s="3" t="s">
        <v>17</v>
      </c>
      <c r="D679" s="3">
        <v>8</v>
      </c>
      <c r="E679" s="3">
        <v>37.000000000000007</v>
      </c>
      <c r="F679" s="3">
        <v>20</v>
      </c>
      <c r="G679" s="17">
        <v>4.5714286999999999E-2</v>
      </c>
      <c r="H679" s="13">
        <v>61.769999999999996</v>
      </c>
      <c r="I679" s="7" t="s">
        <v>19</v>
      </c>
      <c r="J679" s="7" t="s">
        <v>20</v>
      </c>
    </row>
    <row r="680" spans="1:10" ht="15" customHeight="1" x14ac:dyDescent="0.2">
      <c r="A680" s="8" t="s">
        <v>567</v>
      </c>
      <c r="B680" s="3">
        <f t="shared" si="92"/>
        <v>55</v>
      </c>
      <c r="C680" s="3" t="s">
        <v>17</v>
      </c>
      <c r="D680" s="3">
        <v>55</v>
      </c>
      <c r="E680" s="3">
        <v>221.99999999999994</v>
      </c>
      <c r="F680" s="3">
        <v>137.99999999999997</v>
      </c>
      <c r="G680" s="17">
        <v>0.28650793400000002</v>
      </c>
      <c r="H680" s="13">
        <v>350.45000000000005</v>
      </c>
      <c r="I680" s="7" t="s">
        <v>19</v>
      </c>
      <c r="J680" s="7" t="s">
        <v>20</v>
      </c>
    </row>
    <row r="681" spans="1:10" ht="15" customHeight="1" x14ac:dyDescent="0.2">
      <c r="A681" s="8" t="s">
        <v>575</v>
      </c>
      <c r="B681" s="3">
        <f t="shared" si="92"/>
        <v>5</v>
      </c>
      <c r="C681" s="3" t="s">
        <v>17</v>
      </c>
      <c r="D681" s="3">
        <v>5</v>
      </c>
      <c r="E681" s="3">
        <v>30</v>
      </c>
      <c r="F681" s="3">
        <v>16</v>
      </c>
      <c r="G681" s="17">
        <v>3.5873016000000001E-2</v>
      </c>
      <c r="H681" s="13">
        <v>51.75</v>
      </c>
      <c r="I681" s="7" t="s">
        <v>19</v>
      </c>
      <c r="J681" s="7" t="s">
        <v>20</v>
      </c>
    </row>
    <row r="682" spans="1:10" ht="21" customHeight="1" x14ac:dyDescent="0.2">
      <c r="A682" s="8" t="s">
        <v>568</v>
      </c>
      <c r="B682" s="4">
        <f t="shared" si="92"/>
        <v>2</v>
      </c>
      <c r="C682" s="4">
        <f>SUM(C683:C684)</f>
        <v>0</v>
      </c>
      <c r="D682" s="4">
        <f t="shared" ref="D682:H682" si="99">SUM(D683:D684)</f>
        <v>2</v>
      </c>
      <c r="E682" s="4">
        <f t="shared" si="99"/>
        <v>1401</v>
      </c>
      <c r="F682" s="4">
        <f t="shared" si="99"/>
        <v>601</v>
      </c>
      <c r="G682" s="16">
        <f t="shared" si="99"/>
        <v>1.8513227510000001</v>
      </c>
      <c r="H682" s="12">
        <f t="shared" si="99"/>
        <v>2378.5699999999997</v>
      </c>
      <c r="I682" s="7" t="s">
        <v>19</v>
      </c>
      <c r="J682" s="7" t="s">
        <v>20</v>
      </c>
    </row>
    <row r="683" spans="1:10" ht="15" customHeight="1" x14ac:dyDescent="0.2">
      <c r="A683" s="8" t="s">
        <v>647</v>
      </c>
      <c r="B683" s="3">
        <f t="shared" si="92"/>
        <v>1</v>
      </c>
      <c r="C683" s="3" t="s">
        <v>17</v>
      </c>
      <c r="D683" s="3">
        <v>1</v>
      </c>
      <c r="E683" s="3">
        <v>1400</v>
      </c>
      <c r="F683" s="3">
        <v>600</v>
      </c>
      <c r="G683" s="17">
        <v>1.85</v>
      </c>
      <c r="H683" s="13">
        <v>2378.5699999999997</v>
      </c>
      <c r="I683" s="7" t="s">
        <v>19</v>
      </c>
      <c r="J683" s="7" t="s">
        <v>20</v>
      </c>
    </row>
    <row r="684" spans="1:10" ht="15" customHeight="1" x14ac:dyDescent="0.2">
      <c r="A684" s="8" t="s">
        <v>569</v>
      </c>
      <c r="B684" s="3">
        <f t="shared" si="92"/>
        <v>1</v>
      </c>
      <c r="C684" s="3" t="s">
        <v>17</v>
      </c>
      <c r="D684" s="3">
        <v>1</v>
      </c>
      <c r="E684" s="3">
        <v>1</v>
      </c>
      <c r="F684" s="3">
        <v>1</v>
      </c>
      <c r="G684" s="17">
        <v>1.322751E-3</v>
      </c>
      <c r="H684" s="13" t="s">
        <v>17</v>
      </c>
      <c r="I684" s="7" t="s">
        <v>19</v>
      </c>
      <c r="J684" s="7" t="s">
        <v>20</v>
      </c>
    </row>
    <row r="685" spans="1:10" ht="21" customHeight="1" x14ac:dyDescent="0.2">
      <c r="A685" s="8" t="s">
        <v>570</v>
      </c>
      <c r="B685" s="4">
        <f t="shared" si="92"/>
        <v>4</v>
      </c>
      <c r="C685" s="4">
        <f>SUM(C686:C687)</f>
        <v>0</v>
      </c>
      <c r="D685" s="4">
        <f t="shared" ref="D685:H685" si="100">SUM(D686:D687)</f>
        <v>4</v>
      </c>
      <c r="E685" s="4">
        <f t="shared" si="100"/>
        <v>57</v>
      </c>
      <c r="F685" s="4">
        <f t="shared" si="100"/>
        <v>57</v>
      </c>
      <c r="G685" s="16">
        <f t="shared" si="100"/>
        <v>7.9259258999999999E-2</v>
      </c>
      <c r="H685" s="12">
        <f t="shared" si="100"/>
        <v>210</v>
      </c>
      <c r="I685" s="7" t="s">
        <v>19</v>
      </c>
      <c r="J685" s="7" t="s">
        <v>20</v>
      </c>
    </row>
    <row r="686" spans="1:10" ht="15" customHeight="1" x14ac:dyDescent="0.2">
      <c r="A686" s="8" t="s">
        <v>571</v>
      </c>
      <c r="B686" s="3">
        <f t="shared" si="92"/>
        <v>2</v>
      </c>
      <c r="C686" s="3" t="s">
        <v>17</v>
      </c>
      <c r="D686" s="3">
        <v>2</v>
      </c>
      <c r="E686" s="3">
        <v>55</v>
      </c>
      <c r="F686" s="3">
        <v>55</v>
      </c>
      <c r="G686" s="17">
        <v>7.6613757000000005E-2</v>
      </c>
      <c r="H686" s="13">
        <v>210</v>
      </c>
      <c r="I686" s="7" t="s">
        <v>19</v>
      </c>
      <c r="J686" s="7" t="s">
        <v>20</v>
      </c>
    </row>
    <row r="687" spans="1:10" ht="15" customHeight="1" x14ac:dyDescent="0.2">
      <c r="A687" s="8" t="s">
        <v>572</v>
      </c>
      <c r="B687" s="3">
        <f t="shared" si="92"/>
        <v>2</v>
      </c>
      <c r="C687" s="3" t="s">
        <v>17</v>
      </c>
      <c r="D687" s="3">
        <v>2</v>
      </c>
      <c r="E687" s="3">
        <v>2</v>
      </c>
      <c r="F687" s="3">
        <v>2</v>
      </c>
      <c r="G687" s="17">
        <v>2.6455020000000001E-3</v>
      </c>
      <c r="H687" s="13" t="s">
        <v>17</v>
      </c>
      <c r="I687" s="7" t="s">
        <v>19</v>
      </c>
      <c r="J687" s="7" t="s">
        <v>20</v>
      </c>
    </row>
    <row r="688" spans="1:10" ht="21" customHeight="1" x14ac:dyDescent="0.2">
      <c r="A688" s="8" t="s">
        <v>658</v>
      </c>
      <c r="B688" s="4">
        <f>SUM(C688:D688)</f>
        <v>71</v>
      </c>
      <c r="C688" s="4">
        <f>SUM(C689:C691)</f>
        <v>5</v>
      </c>
      <c r="D688" s="4">
        <f t="shared" ref="D688:H688" si="101">SUM(D689:D691)</f>
        <v>66</v>
      </c>
      <c r="E688" s="4">
        <f t="shared" si="101"/>
        <v>161</v>
      </c>
      <c r="F688" s="4">
        <f t="shared" si="101"/>
        <v>131</v>
      </c>
      <c r="G688" s="16">
        <f t="shared" si="101"/>
        <v>0.20915343600000003</v>
      </c>
      <c r="H688" s="12">
        <f t="shared" si="101"/>
        <v>306.95</v>
      </c>
      <c r="I688" s="7" t="s">
        <v>19</v>
      </c>
      <c r="J688" s="7" t="s">
        <v>20</v>
      </c>
    </row>
    <row r="689" spans="1:10" ht="15" customHeight="1" x14ac:dyDescent="0.2">
      <c r="A689" s="8" t="s">
        <v>578</v>
      </c>
      <c r="B689" s="3">
        <f t="shared" si="92"/>
        <v>30</v>
      </c>
      <c r="C689" s="3">
        <v>5</v>
      </c>
      <c r="D689" s="3">
        <v>25</v>
      </c>
      <c r="E689" s="3">
        <v>56.999999999999993</v>
      </c>
      <c r="F689" s="3">
        <v>46</v>
      </c>
      <c r="G689" s="17">
        <v>7.5396823000000016E-2</v>
      </c>
      <c r="H689" s="13">
        <v>139.41</v>
      </c>
      <c r="I689" s="7" t="s">
        <v>19</v>
      </c>
      <c r="J689" s="7" t="s">
        <v>20</v>
      </c>
    </row>
    <row r="690" spans="1:10" ht="15" customHeight="1" x14ac:dyDescent="0.2">
      <c r="A690" s="8" t="s">
        <v>574</v>
      </c>
      <c r="B690" s="3">
        <f t="shared" si="92"/>
        <v>12</v>
      </c>
      <c r="C690" s="3" t="s">
        <v>17</v>
      </c>
      <c r="D690" s="3">
        <v>12</v>
      </c>
      <c r="E690" s="3">
        <v>29.000000000000004</v>
      </c>
      <c r="F690" s="3">
        <v>27.999999999999996</v>
      </c>
      <c r="G690" s="17">
        <v>3.7777777000000005E-2</v>
      </c>
      <c r="H690" s="13">
        <v>44.85</v>
      </c>
      <c r="I690" s="7" t="s">
        <v>19</v>
      </c>
      <c r="J690" s="7" t="s">
        <v>20</v>
      </c>
    </row>
    <row r="691" spans="1:10" ht="15" customHeight="1" x14ac:dyDescent="0.2">
      <c r="A691" s="9" t="s">
        <v>573</v>
      </c>
      <c r="B691" s="5">
        <f t="shared" si="92"/>
        <v>29</v>
      </c>
      <c r="C691" s="5" t="s">
        <v>17</v>
      </c>
      <c r="D691" s="5">
        <v>29</v>
      </c>
      <c r="E691" s="5">
        <v>75</v>
      </c>
      <c r="F691" s="5">
        <v>56.999999999999986</v>
      </c>
      <c r="G691" s="18">
        <v>9.5978835999999998E-2</v>
      </c>
      <c r="H691" s="14">
        <v>122.69000000000001</v>
      </c>
      <c r="I691" s="7" t="s">
        <v>19</v>
      </c>
      <c r="J691" s="7" t="s">
        <v>20</v>
      </c>
    </row>
    <row r="692" spans="1:10" s="26" customFormat="1" ht="18" customHeight="1" x14ac:dyDescent="0.2">
      <c r="A692" s="34" t="s">
        <v>651</v>
      </c>
      <c r="B692" s="34"/>
      <c r="C692" s="34"/>
      <c r="D692" s="34"/>
      <c r="E692" s="34"/>
      <c r="F692" s="34"/>
      <c r="G692" s="34"/>
      <c r="H692" s="34"/>
    </row>
    <row r="693" spans="1:10" s="7" customFormat="1" ht="18" customHeight="1" x14ac:dyDescent="0.2">
      <c r="A693" s="20" t="s">
        <v>576</v>
      </c>
      <c r="B693" s="21"/>
      <c r="C693" s="21"/>
      <c r="D693" s="21"/>
      <c r="E693" s="22"/>
      <c r="F693" s="23"/>
      <c r="G693" s="19"/>
    </row>
    <row r="694" spans="1:10" s="7" customFormat="1" ht="18" customHeight="1" x14ac:dyDescent="0.2">
      <c r="A694" s="27" t="s">
        <v>579</v>
      </c>
      <c r="B694" s="27"/>
      <c r="C694" s="27"/>
      <c r="D694" s="27"/>
      <c r="E694" s="27"/>
      <c r="F694" s="27"/>
      <c r="G694" s="27"/>
      <c r="H694" s="27"/>
    </row>
  </sheetData>
  <mergeCells count="8">
    <mergeCell ref="A694:H694"/>
    <mergeCell ref="A2:A3"/>
    <mergeCell ref="A1:H1"/>
    <mergeCell ref="B2:D2"/>
    <mergeCell ref="E2:F2"/>
    <mergeCell ref="G2:G3"/>
    <mergeCell ref="H2:H3"/>
    <mergeCell ref="A692:H692"/>
  </mergeCells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</vt:lpstr>
      <vt:lpstr>'Cuadro 10'!Área_de_impresión</vt:lpstr>
      <vt:lpstr>'Cuadro 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2025-07-07T14:50:12Z</cp:lastPrinted>
  <dcterms:created xsi:type="dcterms:W3CDTF">2025-06-10T21:36:59Z</dcterms:created>
  <dcterms:modified xsi:type="dcterms:W3CDTF">2025-07-09T19:20:32Z</dcterms:modified>
</cp:coreProperties>
</file>